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4080" yWindow="2625" windowWidth="20730" windowHeight="11760"/>
  </bookViews>
  <sheets>
    <sheet name="Tidsschema" sheetId="2" r:id="rId1"/>
    <sheet name="Depåtider VR" sheetId="4" r:id="rId2"/>
  </sheets>
  <definedNames>
    <definedName name="_xlnm.Print_Area" localSheetId="1">'Depåtider VR'!$A$1:$K$34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4" l="1"/>
  <c r="F30" i="4"/>
  <c r="D24" i="4"/>
  <c r="F29" i="4" s="1"/>
  <c r="C23" i="4"/>
  <c r="E22" i="4"/>
  <c r="C21" i="4"/>
  <c r="E20" i="4"/>
  <c r="C19" i="4"/>
  <c r="C18" i="4"/>
  <c r="E17" i="4"/>
  <c r="C16" i="4"/>
  <c r="E15" i="4"/>
  <c r="C14" i="4"/>
  <c r="E13" i="4"/>
  <c r="C12" i="4"/>
  <c r="E11" i="4"/>
  <c r="C10" i="4"/>
  <c r="E9" i="4"/>
  <c r="C8" i="4"/>
  <c r="E7" i="4"/>
  <c r="C6" i="4"/>
  <c r="E5" i="4"/>
  <c r="C4" i="4"/>
  <c r="C3" i="4"/>
  <c r="C24" i="4" s="1"/>
  <c r="J2" i="4"/>
  <c r="G2" i="4"/>
  <c r="F2" i="4"/>
  <c r="E6" i="4" l="1"/>
  <c r="F32" i="4"/>
  <c r="E14" i="4" s="1"/>
  <c r="F31" i="4"/>
  <c r="F28" i="4"/>
  <c r="G3" i="4"/>
  <c r="E5" i="2"/>
  <c r="C6" i="2"/>
  <c r="E7" i="2"/>
  <c r="F30" i="2"/>
  <c r="D24" i="2"/>
  <c r="F29" i="2" s="1"/>
  <c r="C23" i="2"/>
  <c r="E22" i="2"/>
  <c r="C21" i="2"/>
  <c r="E20" i="2"/>
  <c r="C19" i="2"/>
  <c r="C18" i="2"/>
  <c r="E17" i="2"/>
  <c r="C16" i="2"/>
  <c r="E15" i="2"/>
  <c r="C14" i="2"/>
  <c r="E13" i="2"/>
  <c r="C12" i="2"/>
  <c r="E11" i="2"/>
  <c r="C10" i="2"/>
  <c r="E9" i="2"/>
  <c r="C8" i="2"/>
  <c r="C4" i="2"/>
  <c r="C3" i="2"/>
  <c r="G2" i="2"/>
  <c r="F2" i="2"/>
  <c r="F3" i="2" s="1"/>
  <c r="E12" i="4" l="1"/>
  <c r="E16" i="4"/>
  <c r="E4" i="4"/>
  <c r="E8" i="4"/>
  <c r="E18" i="4"/>
  <c r="E21" i="4"/>
  <c r="E19" i="4"/>
  <c r="E23" i="4"/>
  <c r="E10" i="4"/>
  <c r="C24" i="2"/>
  <c r="F28" i="2"/>
  <c r="F32" i="2"/>
  <c r="E19" i="2" s="1"/>
  <c r="F31" i="2"/>
  <c r="G3" i="2"/>
  <c r="J2" i="2"/>
  <c r="E24" i="4" l="1"/>
  <c r="F4" i="4"/>
  <c r="E6" i="2"/>
  <c r="E10" i="2"/>
  <c r="E16" i="2"/>
  <c r="E8" i="2"/>
  <c r="E23" i="2"/>
  <c r="E12" i="2"/>
  <c r="E4" i="2"/>
  <c r="F4" i="2" s="1"/>
  <c r="F5" i="2" s="1"/>
  <c r="E18" i="2"/>
  <c r="E14" i="2"/>
  <c r="E21" i="2"/>
  <c r="F5" i="4" l="1"/>
  <c r="G4" i="4"/>
  <c r="J4" i="4" s="1"/>
  <c r="F6" i="2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G5" i="2"/>
  <c r="E24" i="2"/>
  <c r="G4" i="2"/>
  <c r="J4" i="2" s="1"/>
  <c r="F6" i="4" l="1"/>
  <c r="G5" i="4"/>
  <c r="G6" i="2"/>
  <c r="J6" i="2" s="1"/>
  <c r="G7" i="2"/>
  <c r="G8" i="2"/>
  <c r="J8" i="2" s="1"/>
  <c r="F7" i="4" l="1"/>
  <c r="G6" i="4"/>
  <c r="J6" i="4" s="1"/>
  <c r="G9" i="2"/>
  <c r="F8" i="4" l="1"/>
  <c r="G7" i="4"/>
  <c r="G10" i="2"/>
  <c r="J10" i="2" s="1"/>
  <c r="F9" i="4" l="1"/>
  <c r="G8" i="4"/>
  <c r="J8" i="4" s="1"/>
  <c r="G11" i="2"/>
  <c r="F10" i="4" l="1"/>
  <c r="G9" i="4"/>
  <c r="G12" i="2"/>
  <c r="J12" i="2" s="1"/>
  <c r="F11" i="4" l="1"/>
  <c r="G10" i="4"/>
  <c r="J10" i="4" s="1"/>
  <c r="G13" i="2"/>
  <c r="F12" i="4" l="1"/>
  <c r="G11" i="4"/>
  <c r="G14" i="2"/>
  <c r="J14" i="2" s="1"/>
  <c r="F13" i="4" l="1"/>
  <c r="G12" i="4"/>
  <c r="J12" i="4" s="1"/>
  <c r="G15" i="2"/>
  <c r="F14" i="4" l="1"/>
  <c r="G13" i="4"/>
  <c r="G16" i="2"/>
  <c r="J16" i="2" s="1"/>
  <c r="F15" i="4" l="1"/>
  <c r="G14" i="4"/>
  <c r="J14" i="4" s="1"/>
  <c r="G17" i="2"/>
  <c r="F16" i="4" l="1"/>
  <c r="G15" i="4"/>
  <c r="G18" i="2"/>
  <c r="J18" i="2" s="1"/>
  <c r="F17" i="4" l="1"/>
  <c r="G16" i="4"/>
  <c r="J16" i="4" s="1"/>
  <c r="G19" i="2"/>
  <c r="J19" i="2" s="1"/>
  <c r="F18" i="4" l="1"/>
  <c r="G17" i="4"/>
  <c r="G20" i="2"/>
  <c r="F19" i="4" l="1"/>
  <c r="G18" i="4"/>
  <c r="J18" i="4" s="1"/>
  <c r="G21" i="2"/>
  <c r="J21" i="2" s="1"/>
  <c r="F20" i="4" l="1"/>
  <c r="G19" i="4"/>
  <c r="J19" i="4" s="1"/>
  <c r="G23" i="2"/>
  <c r="J23" i="2" s="1"/>
  <c r="G22" i="2"/>
  <c r="F21" i="4" l="1"/>
  <c r="G20" i="4"/>
  <c r="F22" i="4" l="1"/>
  <c r="G21" i="4"/>
  <c r="J21" i="4" s="1"/>
  <c r="F23" i="4" l="1"/>
  <c r="G23" i="4" s="1"/>
  <c r="J23" i="4" s="1"/>
  <c r="G22" i="4"/>
</calcChain>
</file>

<file path=xl/sharedStrings.xml><?xml version="1.0" encoding="utf-8"?>
<sst xmlns="http://schemas.openxmlformats.org/spreadsheetml/2006/main" count="114" uniqueCount="56">
  <si>
    <t>Ödeshög</t>
  </si>
  <si>
    <t>Jönköping</t>
  </si>
  <si>
    <t>Hjo</t>
  </si>
  <si>
    <t>Boviken</t>
  </si>
  <si>
    <t>Hammarsundet</t>
  </si>
  <si>
    <t>Medevi</t>
  </si>
  <si>
    <t>Depå e d</t>
  </si>
  <si>
    <t>km</t>
  </si>
  <si>
    <t>Delsträcka</t>
  </si>
  <si>
    <t>Stopp</t>
  </si>
  <si>
    <t>Deltid</t>
  </si>
  <si>
    <t>Totaltid</t>
  </si>
  <si>
    <t>Klockan</t>
  </si>
  <si>
    <t>Motala</t>
  </si>
  <si>
    <t>0</t>
  </si>
  <si>
    <t>MC:n släpper</t>
  </si>
  <si>
    <t>Ödeshög ut</t>
  </si>
  <si>
    <t>Gränna</t>
  </si>
  <si>
    <t>Jönköping in</t>
  </si>
  <si>
    <t>Jönköping ut</t>
  </si>
  <si>
    <t>Fagerhult in</t>
  </si>
  <si>
    <t>Fagerhult</t>
  </si>
  <si>
    <t>Fagerhult ut</t>
  </si>
  <si>
    <t>Hjo in</t>
  </si>
  <si>
    <t>Hjo ut</t>
  </si>
  <si>
    <t>Karlsborg in</t>
  </si>
  <si>
    <t>Karlsborg</t>
  </si>
  <si>
    <t>Karlsborg ut</t>
  </si>
  <si>
    <t>Boviken in</t>
  </si>
  <si>
    <t>Boviken ut</t>
  </si>
  <si>
    <t>Aspa</t>
  </si>
  <si>
    <t>Hammarsundet in</t>
  </si>
  <si>
    <t>Hammarsundet ut</t>
  </si>
  <si>
    <t>Medevi in</t>
  </si>
  <si>
    <t>Medevi ut</t>
  </si>
  <si>
    <t>Summa</t>
  </si>
  <si>
    <t>Starttid</t>
  </si>
  <si>
    <t>Önskad totaltid</t>
  </si>
  <si>
    <t>Önskad depåtid</t>
  </si>
  <si>
    <t>Önskad cykeltid</t>
  </si>
  <si>
    <t>Önskad medelhast (inkl pauser)</t>
  </si>
  <si>
    <t>Totalsnitt</t>
  </si>
  <si>
    <t>Önskad medelhast (exkl pauser)</t>
  </si>
  <si>
    <t>Rullsnitt</t>
  </si>
  <si>
    <t>Önskad medelhast när MC:n släppt</t>
  </si>
  <si>
    <t>Ändra tiderna i de inramade rutorna. Format tt:mm.</t>
  </si>
  <si>
    <t>Dölj rader och kolumner du inte behöver.</t>
  </si>
  <si>
    <t>Anmäl fel till raymond punkt bergmark snabel-a gmail punkt com</t>
  </si>
  <si>
    <t>Gränna Galgen in</t>
  </si>
  <si>
    <t>Gränna Galgen ut</t>
  </si>
  <si>
    <t>Klockan: Ankomsttider samt ev depåstopp</t>
  </si>
  <si>
    <t>Ödeshög in</t>
  </si>
  <si>
    <t>Ölmstad in</t>
  </si>
  <si>
    <t>Ölmstad ut</t>
  </si>
  <si>
    <t>Bankeryd in</t>
  </si>
  <si>
    <t>Bankeryd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</si>
</sst>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"/>
    <numFmt numFmtId="165" formatCode="#,##0.0"/>
  </numFmts>
  <fonts count="5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Scandinavian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1" fillId="0" borderId="1" xfId="0" applyNumberFormat="1" applyFont="1" applyBorder="1" applyAlignment="1"/>
    <xf numFmtId="0" fontId="1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/>
    <xf numFmtId="0" fontId="1" fillId="0" borderId="2" xfId="0" applyNumberFormat="1" applyFont="1" applyFill="1" applyBorder="1" applyAlignment="1"/>
    <xf numFmtId="0" fontId="2" fillId="0" borderId="2" xfId="0" applyNumberFormat="1" applyFont="1" applyFill="1" applyBorder="1" applyAlignment="1"/>
    <xf numFmtId="0" fontId="1" fillId="0" borderId="3" xfId="0" applyNumberFormat="1" applyFont="1" applyFill="1" applyBorder="1" applyAlignment="1"/>
    <xf numFmtId="0" fontId="1" fillId="0" borderId="0" xfId="0" applyNumberFormat="1" applyFont="1" applyFill="1" applyBorder="1" applyAlignment="1"/>
    <xf numFmtId="0" fontId="2" fillId="0" borderId="0" xfId="0" applyNumberFormat="1" applyFont="1" applyBorder="1" applyAlignment="1"/>
    <xf numFmtId="0" fontId="1" fillId="0" borderId="0" xfId="0" applyNumberFormat="1" applyFont="1" applyBorder="1" applyAlignment="1"/>
    <xf numFmtId="0" fontId="2" fillId="0" borderId="4" xfId="0" applyNumberFormat="1" applyFont="1" applyBorder="1" applyAlignment="1"/>
    <xf numFmtId="0" fontId="2" fillId="0" borderId="5" xfId="0" quotePrefix="1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2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/>
    <xf numFmtId="0" fontId="2" fillId="0" borderId="8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7" xfId="0" applyNumberFormat="1" applyFont="1" applyFill="1" applyBorder="1" applyAlignment="1"/>
    <xf numFmtId="164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/>
    <xf numFmtId="0" fontId="2" fillId="0" borderId="14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20" fontId="2" fillId="0" borderId="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/>
    <xf numFmtId="0" fontId="1" fillId="0" borderId="1" xfId="1" applyNumberFormat="1" applyFont="1" applyBorder="1" applyAlignment="1"/>
    <xf numFmtId="0" fontId="1" fillId="0" borderId="2" xfId="1" applyNumberFormat="1" applyFont="1" applyBorder="1" applyAlignment="1">
      <alignment horizontal="center"/>
    </xf>
    <xf numFmtId="0" fontId="2" fillId="0" borderId="2" xfId="1" applyNumberFormat="1" applyFont="1" applyBorder="1" applyAlignment="1"/>
    <xf numFmtId="0" fontId="1" fillId="0" borderId="2" xfId="1" applyNumberFormat="1" applyFont="1" applyFill="1" applyBorder="1" applyAlignment="1"/>
    <xf numFmtId="0" fontId="2" fillId="0" borderId="2" xfId="1" applyNumberFormat="1" applyFont="1" applyFill="1" applyBorder="1" applyAlignment="1"/>
    <xf numFmtId="0" fontId="1" fillId="0" borderId="3" xfId="1" applyNumberFormat="1" applyFont="1" applyFill="1" applyBorder="1" applyAlignment="1"/>
    <xf numFmtId="0" fontId="1" fillId="0" borderId="0" xfId="1" applyNumberFormat="1" applyFont="1" applyFill="1" applyBorder="1" applyAlignment="1"/>
    <xf numFmtId="0" fontId="2" fillId="0" borderId="0" xfId="1" applyNumberFormat="1" applyFont="1" applyBorder="1" applyAlignment="1"/>
    <xf numFmtId="0" fontId="1" fillId="0" borderId="0" xfId="1" applyNumberFormat="1" applyFont="1" applyBorder="1" applyAlignment="1"/>
    <xf numFmtId="0" fontId="2" fillId="0" borderId="4" xfId="1" applyNumberFormat="1" applyFont="1" applyBorder="1" applyAlignment="1"/>
    <xf numFmtId="0" fontId="2" fillId="0" borderId="5" xfId="1" quotePrefix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20" fontId="2" fillId="0" borderId="6" xfId="1" applyNumberFormat="1" applyFont="1" applyBorder="1" applyAlignment="1">
      <alignment horizontal="center"/>
    </xf>
    <xf numFmtId="0" fontId="2" fillId="0" borderId="7" xfId="1" applyNumberFormat="1" applyFont="1" applyBorder="1" applyAlignment="1"/>
    <xf numFmtId="0" fontId="2" fillId="0" borderId="8" xfId="1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20" fontId="2" fillId="0" borderId="10" xfId="1" applyNumberFormat="1" applyFont="1" applyBorder="1" applyAlignment="1">
      <alignment horizontal="center"/>
    </xf>
    <xf numFmtId="164" fontId="2" fillId="2" borderId="11" xfId="1" applyNumberFormat="1" applyFont="1" applyFill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7" xfId="1" applyNumberFormat="1" applyFont="1" applyFill="1" applyBorder="1" applyAlignment="1"/>
    <xf numFmtId="164" fontId="2" fillId="0" borderId="12" xfId="1" applyNumberFormat="1" applyFont="1" applyBorder="1" applyAlignment="1">
      <alignment horizontal="center"/>
    </xf>
    <xf numFmtId="0" fontId="2" fillId="0" borderId="13" xfId="1" applyNumberFormat="1" applyFont="1" applyBorder="1" applyAlignment="1"/>
    <xf numFmtId="0" fontId="2" fillId="0" borderId="14" xfId="1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center"/>
    </xf>
    <xf numFmtId="164" fontId="2" fillId="0" borderId="14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20" fontId="2" fillId="0" borderId="3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right"/>
    </xf>
    <xf numFmtId="0" fontId="2" fillId="0" borderId="0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3" fillId="0" borderId="0" xfId="1" applyNumberFormat="1" applyFont="1" applyBorder="1" applyAlignment="1"/>
  </cellXfs>
  <cellStyles count="2">
    <cellStyle name="Normal" xfId="0" builtinId="0"/>
    <cellStyle name="Normal 2" xfId="1"/>
  </cellStyles>
  <dxfs count="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9525</xdr:rowOff>
    </xdr:from>
    <xdr:to>
      <xdr:col>19</xdr:col>
      <xdr:colOff>323124</xdr:colOff>
      <xdr:row>51</xdr:row>
      <xdr:rowOff>160868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xmlns="" id="{3F8256BF-1EDD-42A5-9740-F90CA95D7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5725" y="180975"/>
          <a:ext cx="5809524" cy="8457143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17</xdr:col>
      <xdr:colOff>504825</xdr:colOff>
      <xdr:row>15</xdr:row>
      <xdr:rowOff>142875</xdr:rowOff>
    </xdr:from>
    <xdr:to>
      <xdr:col>19</xdr:col>
      <xdr:colOff>114300</xdr:colOff>
      <xdr:row>17</xdr:row>
      <xdr:rowOff>9525</xdr:rowOff>
    </xdr:to>
    <xdr:sp macro="" textlink="$J$2">
      <xdr:nvSpPr>
        <xdr:cNvPr id="3" name="Rectangle 15">
          <a:extLst>
            <a:ext uri="{FF2B5EF4-FFF2-40B4-BE49-F238E27FC236}">
              <a16:creationId xmlns:a16="http://schemas.microsoft.com/office/drawing/2014/main" xmlns="" id="{A9B9C291-4791-4F95-98AC-AA6E7913350C}"/>
            </a:ext>
          </a:extLst>
        </xdr:cNvPr>
        <xdr:cNvSpPr>
          <a:spLocks noChangeArrowheads="1" noTextEdit="1"/>
        </xdr:cNvSpPr>
      </xdr:nvSpPr>
      <xdr:spPr bwMode="auto">
        <a:xfrm>
          <a:off x="8667750" y="2695575"/>
          <a:ext cx="828675" cy="2095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fld id="{D02B7088-0209-4096-A077-2A3B1396C2A8}" type="TxLink">
            <a:rPr lang="sv-S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12:36</a:t>
          </a:fld>
          <a:endParaRPr lang="sv-SE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390525</xdr:colOff>
      <xdr:row>23</xdr:row>
      <xdr:rowOff>152400</xdr:rowOff>
    </xdr:from>
    <xdr:to>
      <xdr:col>17</xdr:col>
      <xdr:colOff>0</xdr:colOff>
      <xdr:row>25</xdr:row>
      <xdr:rowOff>28575</xdr:rowOff>
    </xdr:to>
    <xdr:sp macro="" textlink="$J$4">
      <xdr:nvSpPr>
        <xdr:cNvPr id="4" name="Rectangle 17">
          <a:extLst>
            <a:ext uri="{FF2B5EF4-FFF2-40B4-BE49-F238E27FC236}">
              <a16:creationId xmlns:a16="http://schemas.microsoft.com/office/drawing/2014/main" xmlns="" id="{6AD07BDA-E851-4600-8A9B-4D0E37E12109}"/>
            </a:ext>
          </a:extLst>
        </xdr:cNvPr>
        <xdr:cNvSpPr>
          <a:spLocks noChangeArrowheads="1" noTextEdit="1"/>
        </xdr:cNvSpPr>
      </xdr:nvSpPr>
      <xdr:spPr bwMode="auto">
        <a:xfrm>
          <a:off x="7334250" y="4067175"/>
          <a:ext cx="828675" cy="2095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fld id="{B309BE69-E5EA-49F9-8969-C7B68600BCAF}" type="TxLink">
            <a:rPr lang="sv-S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13:54</a:t>
          </a:fld>
          <a:endParaRPr lang="sv-SE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457200</xdr:colOff>
      <xdr:row>39</xdr:row>
      <xdr:rowOff>85725</xdr:rowOff>
    </xdr:from>
    <xdr:to>
      <xdr:col>15</xdr:col>
      <xdr:colOff>66675</xdr:colOff>
      <xdr:row>40</xdr:row>
      <xdr:rowOff>133350</xdr:rowOff>
    </xdr:to>
    <xdr:sp macro="" textlink="$J$6">
      <xdr:nvSpPr>
        <xdr:cNvPr id="5" name="Rectangle 19">
          <a:extLst>
            <a:ext uri="{FF2B5EF4-FFF2-40B4-BE49-F238E27FC236}">
              <a16:creationId xmlns:a16="http://schemas.microsoft.com/office/drawing/2014/main" xmlns="" id="{08542730-2553-4CD5-B603-0FC73D8900B3}"/>
            </a:ext>
          </a:extLst>
        </xdr:cNvPr>
        <xdr:cNvSpPr>
          <a:spLocks noChangeArrowheads="1" noTextEdit="1"/>
        </xdr:cNvSpPr>
      </xdr:nvSpPr>
      <xdr:spPr bwMode="auto">
        <a:xfrm>
          <a:off x="6181725" y="6619875"/>
          <a:ext cx="828675" cy="2095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fld id="{94B618F1-5774-4553-ACEB-AA3279F28A12}" type="TxLink">
            <a:rPr lang="sv-S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14:52</a:t>
          </a:fld>
          <a:endParaRPr lang="sv-SE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180975</xdr:colOff>
      <xdr:row>48</xdr:row>
      <xdr:rowOff>104775</xdr:rowOff>
    </xdr:from>
    <xdr:to>
      <xdr:col>13</xdr:col>
      <xdr:colOff>400050</xdr:colOff>
      <xdr:row>49</xdr:row>
      <xdr:rowOff>152400</xdr:rowOff>
    </xdr:to>
    <xdr:sp macro="" textlink="$J$8">
      <xdr:nvSpPr>
        <xdr:cNvPr id="6" name="Rectangle 21">
          <a:extLst>
            <a:ext uri="{FF2B5EF4-FFF2-40B4-BE49-F238E27FC236}">
              <a16:creationId xmlns:a16="http://schemas.microsoft.com/office/drawing/2014/main" xmlns="" id="{F0451D12-35BC-4752-86D3-C370545FC646}"/>
            </a:ext>
          </a:extLst>
        </xdr:cNvPr>
        <xdr:cNvSpPr>
          <a:spLocks noChangeArrowheads="1" noTextEdit="1"/>
        </xdr:cNvSpPr>
      </xdr:nvSpPr>
      <xdr:spPr bwMode="auto">
        <a:xfrm>
          <a:off x="5295900" y="8096250"/>
          <a:ext cx="828675" cy="2095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fld id="{17BE89CC-A14A-4BDF-B2CC-A97D22A99D94}" type="TxLink">
            <a:rPr lang="sv-S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15:26 (03)</a:t>
          </a:fld>
          <a:endParaRPr lang="sv-SE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257175</xdr:colOff>
      <xdr:row>33</xdr:row>
      <xdr:rowOff>76200</xdr:rowOff>
    </xdr:from>
    <xdr:to>
      <xdr:col>11</xdr:col>
      <xdr:colOff>476250</xdr:colOff>
      <xdr:row>34</xdr:row>
      <xdr:rowOff>123825</xdr:rowOff>
    </xdr:to>
    <xdr:sp macro="" textlink="$J$10">
      <xdr:nvSpPr>
        <xdr:cNvPr id="7" name="Rectangle 23">
          <a:extLst>
            <a:ext uri="{FF2B5EF4-FFF2-40B4-BE49-F238E27FC236}">
              <a16:creationId xmlns:a16="http://schemas.microsoft.com/office/drawing/2014/main" xmlns="" id="{4623A540-4278-4514-9A67-8FD36D5382A6}"/>
            </a:ext>
          </a:extLst>
        </xdr:cNvPr>
        <xdr:cNvSpPr>
          <a:spLocks noChangeArrowheads="1" noTextEdit="1"/>
        </xdr:cNvSpPr>
      </xdr:nvSpPr>
      <xdr:spPr bwMode="auto">
        <a:xfrm>
          <a:off x="4152900" y="5638800"/>
          <a:ext cx="828675" cy="2095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fld id="{3E4F7297-FF47-45D1-B3B6-20645F92C042}" type="TxLink">
            <a:rPr lang="sv-S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16:16</a:t>
          </a:fld>
          <a:endParaRPr lang="sv-SE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523875</xdr:colOff>
      <xdr:row>24</xdr:row>
      <xdr:rowOff>28575</xdr:rowOff>
    </xdr:from>
    <xdr:to>
      <xdr:col>12</xdr:col>
      <xdr:colOff>133350</xdr:colOff>
      <xdr:row>25</xdr:row>
      <xdr:rowOff>79772</xdr:rowOff>
    </xdr:to>
    <xdr:sp macro="" textlink="$J$12">
      <xdr:nvSpPr>
        <xdr:cNvPr id="8" name="Rectangle 25">
          <a:extLst>
            <a:ext uri="{FF2B5EF4-FFF2-40B4-BE49-F238E27FC236}">
              <a16:creationId xmlns:a16="http://schemas.microsoft.com/office/drawing/2014/main" xmlns="" id="{8F540FA8-F63B-49CF-9116-CB8DB55B61BB}"/>
            </a:ext>
          </a:extLst>
        </xdr:cNvPr>
        <xdr:cNvSpPr>
          <a:spLocks noChangeArrowheads="1" noTextEdit="1"/>
        </xdr:cNvSpPr>
      </xdr:nvSpPr>
      <xdr:spPr bwMode="auto">
        <a:xfrm>
          <a:off x="4419600" y="4105275"/>
          <a:ext cx="828675" cy="222647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fld id="{2911CD1A-9982-4D38-8BE8-B886A927A608}" type="TxLink">
            <a:rPr lang="sv-S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17:18</a:t>
          </a:fld>
          <a:endParaRPr lang="sv-SE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133350</xdr:colOff>
      <xdr:row>12</xdr:row>
      <xdr:rowOff>152400</xdr:rowOff>
    </xdr:from>
    <xdr:to>
      <xdr:col>13</xdr:col>
      <xdr:colOff>352425</xdr:colOff>
      <xdr:row>14</xdr:row>
      <xdr:rowOff>19050</xdr:rowOff>
    </xdr:to>
    <xdr:sp macro="" textlink="$J$14">
      <xdr:nvSpPr>
        <xdr:cNvPr id="9" name="Rectangle 27">
          <a:extLst>
            <a:ext uri="{FF2B5EF4-FFF2-40B4-BE49-F238E27FC236}">
              <a16:creationId xmlns:a16="http://schemas.microsoft.com/office/drawing/2014/main" xmlns="" id="{797D2BC4-6BC4-405C-B185-5B917C2516C5}"/>
            </a:ext>
          </a:extLst>
        </xdr:cNvPr>
        <xdr:cNvSpPr>
          <a:spLocks noChangeArrowheads="1" noTextEdit="1"/>
        </xdr:cNvSpPr>
      </xdr:nvSpPr>
      <xdr:spPr bwMode="auto">
        <a:xfrm>
          <a:off x="5248275" y="2190750"/>
          <a:ext cx="828675" cy="2095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fld id="{3DBFFE36-148E-431D-980F-6267910FC1F7}" type="TxLink">
            <a:rPr lang="sv-S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18:12 (03)</a:t>
          </a:fld>
          <a:endParaRPr lang="sv-SE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133350</xdr:colOff>
      <xdr:row>7</xdr:row>
      <xdr:rowOff>28575</xdr:rowOff>
    </xdr:from>
    <xdr:to>
      <xdr:col>14</xdr:col>
      <xdr:colOff>352425</xdr:colOff>
      <xdr:row>8</xdr:row>
      <xdr:rowOff>66675</xdr:rowOff>
    </xdr:to>
    <xdr:sp macro="" textlink="$J$16">
      <xdr:nvSpPr>
        <xdr:cNvPr id="10" name="Rectangle 29">
          <a:extLst>
            <a:ext uri="{FF2B5EF4-FFF2-40B4-BE49-F238E27FC236}">
              <a16:creationId xmlns:a16="http://schemas.microsoft.com/office/drawing/2014/main" xmlns="" id="{3B4C2421-38FD-4B3B-822B-63B2DBB136E2}"/>
            </a:ext>
          </a:extLst>
        </xdr:cNvPr>
        <xdr:cNvSpPr>
          <a:spLocks noChangeArrowheads="1" noTextEdit="1"/>
        </xdr:cNvSpPr>
      </xdr:nvSpPr>
      <xdr:spPr bwMode="auto">
        <a:xfrm>
          <a:off x="5857875" y="1209675"/>
          <a:ext cx="828675" cy="2095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fld id="{5B23F7F3-5737-4165-9EB3-F044965D95C5}" type="TxLink">
            <a:rPr lang="sv-S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18:49</a:t>
          </a:fld>
          <a:endParaRPr lang="sv-SE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18</xdr:col>
      <xdr:colOff>19050</xdr:colOff>
      <xdr:row>7</xdr:row>
      <xdr:rowOff>66675</xdr:rowOff>
    </xdr:from>
    <xdr:to>
      <xdr:col>19</xdr:col>
      <xdr:colOff>238125</xdr:colOff>
      <xdr:row>8</xdr:row>
      <xdr:rowOff>104775</xdr:rowOff>
    </xdr:to>
    <xdr:sp macro="" textlink="$J$21">
      <xdr:nvSpPr>
        <xdr:cNvPr id="11" name="Rectangle 33">
          <a:extLst>
            <a:ext uri="{FF2B5EF4-FFF2-40B4-BE49-F238E27FC236}">
              <a16:creationId xmlns:a16="http://schemas.microsoft.com/office/drawing/2014/main" xmlns="" id="{F682BB08-2735-4483-918B-CBEAA85F4722}"/>
            </a:ext>
          </a:extLst>
        </xdr:cNvPr>
        <xdr:cNvSpPr>
          <a:spLocks noChangeArrowheads="1" noTextEdit="1"/>
        </xdr:cNvSpPr>
      </xdr:nvSpPr>
      <xdr:spPr bwMode="auto">
        <a:xfrm>
          <a:off x="8791575" y="1247775"/>
          <a:ext cx="828675" cy="2095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fld id="{5A3DB572-682A-4F6A-BDF1-10A18E449DBF}" type="TxLink">
            <a:rPr lang="sv-S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20:08</a:t>
          </a:fld>
          <a:endParaRPr lang="sv-SE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17</xdr:col>
      <xdr:colOff>504825</xdr:colOff>
      <xdr:row>14</xdr:row>
      <xdr:rowOff>57150</xdr:rowOff>
    </xdr:from>
    <xdr:to>
      <xdr:col>19</xdr:col>
      <xdr:colOff>114300</xdr:colOff>
      <xdr:row>15</xdr:row>
      <xdr:rowOff>95250</xdr:rowOff>
    </xdr:to>
    <xdr:sp macro="" textlink="$J$23">
      <xdr:nvSpPr>
        <xdr:cNvPr id="12" name="Rectangle 35">
          <a:extLst>
            <a:ext uri="{FF2B5EF4-FFF2-40B4-BE49-F238E27FC236}">
              <a16:creationId xmlns:a16="http://schemas.microsoft.com/office/drawing/2014/main" xmlns="" id="{4C9EE039-02B3-45AB-8BA6-77D9CBD0E418}"/>
            </a:ext>
          </a:extLst>
        </xdr:cNvPr>
        <xdr:cNvSpPr>
          <a:spLocks noChangeArrowheads="1" noTextEdit="1"/>
        </xdr:cNvSpPr>
      </xdr:nvSpPr>
      <xdr:spPr bwMode="auto">
        <a:xfrm>
          <a:off x="8667750" y="2438400"/>
          <a:ext cx="828675" cy="2095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fld id="{500A28ED-7923-4344-B5A6-4719DC0437A3}" type="TxLink">
            <a:rPr lang="sv-S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20:46</a:t>
          </a:fld>
          <a:endParaRPr lang="sv-SE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16</xdr:col>
      <xdr:colOff>600075</xdr:colOff>
      <xdr:row>1</xdr:row>
      <xdr:rowOff>95250</xdr:rowOff>
    </xdr:from>
    <xdr:to>
      <xdr:col>18</xdr:col>
      <xdr:colOff>209550</xdr:colOff>
      <xdr:row>2</xdr:row>
      <xdr:rowOff>142875</xdr:rowOff>
    </xdr:to>
    <xdr:sp macro="" textlink="$J$19">
      <xdr:nvSpPr>
        <xdr:cNvPr id="13" name="Rectangle 31">
          <a:extLst>
            <a:ext uri="{FF2B5EF4-FFF2-40B4-BE49-F238E27FC236}">
              <a16:creationId xmlns:a16="http://schemas.microsoft.com/office/drawing/2014/main" xmlns="" id="{CEFE6F01-06FA-4A94-9367-1CEFFFF5FF25}"/>
            </a:ext>
          </a:extLst>
        </xdr:cNvPr>
        <xdr:cNvSpPr>
          <a:spLocks noChangeArrowheads="1" noTextEdit="1"/>
        </xdr:cNvSpPr>
      </xdr:nvSpPr>
      <xdr:spPr bwMode="auto">
        <a:xfrm>
          <a:off x="8153400" y="266700"/>
          <a:ext cx="828675" cy="2095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fld id="{975BEBF9-5D13-4C2E-A176-B7DF33143EB3}" type="TxLink">
            <a:rPr lang="sv-S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19:41</a:t>
          </a:fld>
          <a:endParaRPr lang="sv-SE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123825</xdr:colOff>
      <xdr:row>1</xdr:row>
      <xdr:rowOff>19050</xdr:rowOff>
    </xdr:from>
    <xdr:to>
      <xdr:col>15</xdr:col>
      <xdr:colOff>342900</xdr:colOff>
      <xdr:row>2</xdr:row>
      <xdr:rowOff>66675</xdr:rowOff>
    </xdr:to>
    <xdr:sp macro="" textlink="$J$18">
      <xdr:nvSpPr>
        <xdr:cNvPr id="14" name="Rectangle 31">
          <a:extLst>
            <a:ext uri="{FF2B5EF4-FFF2-40B4-BE49-F238E27FC236}">
              <a16:creationId xmlns:a16="http://schemas.microsoft.com/office/drawing/2014/main" xmlns="" id="{8F46F200-DB18-4632-8E8F-157C4596F6A2}"/>
            </a:ext>
          </a:extLst>
        </xdr:cNvPr>
        <xdr:cNvSpPr>
          <a:spLocks noChangeArrowheads="1" noTextEdit="1"/>
        </xdr:cNvSpPr>
      </xdr:nvSpPr>
      <xdr:spPr bwMode="auto">
        <a:xfrm>
          <a:off x="6457950" y="190500"/>
          <a:ext cx="828675" cy="2095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fld id="{E32C37F2-D37C-495B-9D1C-EAC4D41C05F4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19:16</a:t>
          </a:fld>
          <a:endParaRPr lang="sv-SE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D11" sqref="D11"/>
    </sheetView>
  </sheetViews>
  <sheetFormatPr defaultRowHeight="12.75"/>
  <cols>
    <col min="1" max="1" width="16.28515625" style="8" customWidth="1"/>
    <col min="2" max="2" width="11.7109375" style="8" customWidth="1"/>
    <col min="3" max="3" width="1.42578125" style="8" customWidth="1"/>
    <col min="4" max="4" width="8.42578125" style="8" customWidth="1"/>
    <col min="5" max="5" width="8.5703125" style="8" customWidth="1"/>
    <col min="6" max="8" width="9.140625" style="8"/>
    <col min="9" max="9" width="17.7109375" style="8" hidden="1" customWidth="1"/>
    <col min="10" max="10" width="9.140625" style="8" hidden="1" customWidth="1"/>
    <col min="11" max="16384" width="9.140625" style="8"/>
  </cols>
  <sheetData>
    <row r="1" spans="1:11" ht="13.5" thickBot="1">
      <c r="A1" s="1" t="s">
        <v>6</v>
      </c>
      <c r="B1" s="2" t="s">
        <v>7</v>
      </c>
      <c r="C1" s="3" t="s">
        <v>8</v>
      </c>
      <c r="D1" s="4" t="s">
        <v>9</v>
      </c>
      <c r="E1" s="5" t="s">
        <v>10</v>
      </c>
      <c r="F1" s="4" t="s">
        <v>11</v>
      </c>
      <c r="G1" s="6" t="s">
        <v>12</v>
      </c>
      <c r="H1" s="7"/>
      <c r="J1" s="8" t="s">
        <v>12</v>
      </c>
      <c r="K1" s="9"/>
    </row>
    <row r="2" spans="1:11">
      <c r="A2" s="10" t="s">
        <v>13</v>
      </c>
      <c r="B2" s="11" t="s">
        <v>14</v>
      </c>
      <c r="C2" s="12">
        <v>0</v>
      </c>
      <c r="D2" s="13"/>
      <c r="E2" s="13">
        <v>0</v>
      </c>
      <c r="F2" s="13">
        <f>E2</f>
        <v>0</v>
      </c>
      <c r="G2" s="14">
        <f>F26</f>
        <v>0.52500000000000002</v>
      </c>
      <c r="I2" s="8" t="s">
        <v>13</v>
      </c>
      <c r="J2" s="8" t="str">
        <f>TEXT(G2,"tt:mm")&amp;IF(D3&gt;0," ("&amp;TEXT(D3,"mm")&amp;")","")</f>
        <v>12:36</v>
      </c>
    </row>
    <row r="3" spans="1:11">
      <c r="A3" s="15" t="s">
        <v>15</v>
      </c>
      <c r="B3" s="16">
        <v>1.2</v>
      </c>
      <c r="C3" s="16">
        <f>B3-B2</f>
        <v>1.2</v>
      </c>
      <c r="D3" s="17"/>
      <c r="E3" s="17">
        <v>2.7777777777777779E-3</v>
      </c>
      <c r="F3" s="17">
        <f t="shared" ref="F3:F23" si="0">F2+E3</f>
        <v>2.7777777777777779E-3</v>
      </c>
      <c r="G3" s="14">
        <f t="shared" ref="G3:G23" si="1">$G$2+F3</f>
        <v>0.52777777777777779</v>
      </c>
    </row>
    <row r="4" spans="1:11">
      <c r="A4" s="15" t="s">
        <v>0</v>
      </c>
      <c r="B4" s="16">
        <v>47</v>
      </c>
      <c r="C4" s="16">
        <f>B4-B3</f>
        <v>45.8</v>
      </c>
      <c r="D4" s="18"/>
      <c r="E4" s="17">
        <f>C4/$F$32/24</f>
        <v>5.1611449177372093E-2</v>
      </c>
      <c r="F4" s="17">
        <f t="shared" si="0"/>
        <v>5.4389226955149868E-2</v>
      </c>
      <c r="G4" s="19">
        <f t="shared" si="1"/>
        <v>0.57938922695514994</v>
      </c>
      <c r="I4" s="8" t="s">
        <v>0</v>
      </c>
      <c r="J4" s="8" t="str">
        <f>TEXT(G4,"tt:mm")&amp;IF(D5&gt;0," ("&amp;TEXT(D5,"mm")&amp;")","")</f>
        <v>13:54</v>
      </c>
    </row>
    <row r="5" spans="1:11" ht="13.5" thickBot="1">
      <c r="A5" s="15" t="s">
        <v>16</v>
      </c>
      <c r="B5" s="16"/>
      <c r="C5" s="16"/>
      <c r="D5" s="20"/>
      <c r="E5" s="17">
        <f>D5</f>
        <v>0</v>
      </c>
      <c r="F5" s="17">
        <f t="shared" si="0"/>
        <v>5.4389226955149868E-2</v>
      </c>
      <c r="G5" s="19">
        <f t="shared" si="1"/>
        <v>0.57938922695514994</v>
      </c>
    </row>
    <row r="6" spans="1:11" ht="15.75" thickBot="1">
      <c r="A6" t="s">
        <v>48</v>
      </c>
      <c r="B6" s="16">
        <v>76</v>
      </c>
      <c r="C6" s="16">
        <f>B6-B4</f>
        <v>29</v>
      </c>
      <c r="D6" s="21"/>
      <c r="E6" s="17">
        <f>C6/$F$32/24</f>
        <v>3.2679738562091505E-2</v>
      </c>
      <c r="F6" s="17">
        <f>F5+E6</f>
        <v>8.7068965517241373E-2</v>
      </c>
      <c r="G6" s="19">
        <f t="shared" si="1"/>
        <v>0.61206896551724144</v>
      </c>
      <c r="I6" s="8" t="s">
        <v>17</v>
      </c>
      <c r="J6" s="8" t="str">
        <f>TEXT(G6,"tt:mm")&amp;IF(D7&gt;0," ("&amp;TEXT(D7,"mm")&amp;")","")</f>
        <v>14:41</v>
      </c>
    </row>
    <row r="7" spans="1:11" ht="15.75" thickBot="1">
      <c r="A7" t="s">
        <v>49</v>
      </c>
      <c r="B7" s="16"/>
      <c r="C7" s="16"/>
      <c r="D7" s="20"/>
      <c r="E7" s="17">
        <f t="shared" ref="E7" si="2">D7</f>
        <v>0</v>
      </c>
      <c r="F7" s="17">
        <f>F6+E7</f>
        <v>8.7068965517241373E-2</v>
      </c>
      <c r="G7" s="19">
        <f t="shared" si="1"/>
        <v>0.61206896551724144</v>
      </c>
    </row>
    <row r="8" spans="1:11" ht="13.5" thickBot="1">
      <c r="A8" s="15" t="s">
        <v>18</v>
      </c>
      <c r="B8" s="16">
        <v>102</v>
      </c>
      <c r="C8" s="16">
        <f>B8-B6</f>
        <v>26</v>
      </c>
      <c r="D8" s="21"/>
      <c r="E8" s="17">
        <f>C8/$F$32/24</f>
        <v>2.9299075952219967E-2</v>
      </c>
      <c r="F8" s="17">
        <f t="shared" si="0"/>
        <v>0.11636804146946134</v>
      </c>
      <c r="G8" s="19">
        <f t="shared" si="1"/>
        <v>0.64136804146946136</v>
      </c>
      <c r="I8" s="8" t="s">
        <v>1</v>
      </c>
      <c r="J8" s="8" t="str">
        <f>TEXT(G8,"tt:mm")&amp;IF(D9&gt;0," ("&amp;TEXT(D9,"mm")&amp;")","")</f>
        <v>15:23</v>
      </c>
    </row>
    <row r="9" spans="1:11" ht="13.5" thickBot="1">
      <c r="A9" s="15" t="s">
        <v>19</v>
      </c>
      <c r="B9" s="16"/>
      <c r="C9" s="16"/>
      <c r="D9" s="20"/>
      <c r="E9" s="17">
        <f t="shared" ref="E9" si="3">D9</f>
        <v>0</v>
      </c>
      <c r="F9" s="17">
        <f t="shared" si="0"/>
        <v>0.11636804146946134</v>
      </c>
      <c r="G9" s="19">
        <f t="shared" si="1"/>
        <v>0.64136804146946136</v>
      </c>
    </row>
    <row r="10" spans="1:11" ht="13.5" thickBot="1">
      <c r="A10" s="15" t="s">
        <v>54</v>
      </c>
      <c r="B10" s="16">
        <v>112</v>
      </c>
      <c r="C10" s="16">
        <f>B10-B8</f>
        <v>10</v>
      </c>
      <c r="D10" s="21"/>
      <c r="E10" s="17">
        <f>C10/$F$32/24</f>
        <v>1.1268875366238449E-2</v>
      </c>
      <c r="F10" s="17">
        <f t="shared" si="0"/>
        <v>0.12763691683569978</v>
      </c>
      <c r="G10" s="19">
        <f t="shared" si="1"/>
        <v>0.6526369168356998</v>
      </c>
      <c r="I10" s="8" t="s">
        <v>21</v>
      </c>
      <c r="J10" s="8" t="str">
        <f>TEXT(G10,"tt:mm")&amp;IF(D11&gt;0," ("&amp;TEXT(D11,"mm")&amp;")","")</f>
        <v>15:39 (03)</v>
      </c>
    </row>
    <row r="11" spans="1:11" ht="13.5" thickBot="1">
      <c r="A11" s="15" t="s">
        <v>55</v>
      </c>
      <c r="B11" s="16"/>
      <c r="C11" s="16"/>
      <c r="D11" s="20">
        <v>2.0833333333333333E-3</v>
      </c>
      <c r="E11" s="17">
        <f t="shared" ref="E11" si="4">D11</f>
        <v>2.0833333333333333E-3</v>
      </c>
      <c r="F11" s="17">
        <f t="shared" si="0"/>
        <v>0.1297202501690331</v>
      </c>
      <c r="G11" s="19">
        <f t="shared" si="1"/>
        <v>0.65472025016903312</v>
      </c>
    </row>
    <row r="12" spans="1:11" ht="13.5" thickBot="1">
      <c r="A12" s="15" t="s">
        <v>23</v>
      </c>
      <c r="B12" s="16">
        <v>171</v>
      </c>
      <c r="C12" s="16">
        <f t="shared" ref="C12" si="5">B12-B10</f>
        <v>59</v>
      </c>
      <c r="D12" s="21"/>
      <c r="E12" s="17">
        <f>C12/$F$32/24</f>
        <v>6.6486364660806846E-2</v>
      </c>
      <c r="F12" s="17">
        <f t="shared" si="0"/>
        <v>0.19620661482983995</v>
      </c>
      <c r="G12" s="19">
        <f t="shared" si="1"/>
        <v>0.72120661482983994</v>
      </c>
      <c r="I12" s="8" t="s">
        <v>2</v>
      </c>
      <c r="J12" s="8" t="str">
        <f>TEXT(G12,"tt:mm")&amp;IF(D13&gt;0," ("&amp;TEXT(D13,"mm")&amp;")","")</f>
        <v>17:18</v>
      </c>
    </row>
    <row r="13" spans="1:11" ht="13.5" thickBot="1">
      <c r="A13" s="15" t="s">
        <v>24</v>
      </c>
      <c r="B13" s="16"/>
      <c r="C13" s="16"/>
      <c r="D13" s="20"/>
      <c r="E13" s="17">
        <f t="shared" ref="E13" si="6">D13</f>
        <v>0</v>
      </c>
      <c r="F13" s="17">
        <f t="shared" si="0"/>
        <v>0.19620661482983995</v>
      </c>
      <c r="G13" s="19">
        <f t="shared" si="1"/>
        <v>0.72120661482983994</v>
      </c>
    </row>
    <row r="14" spans="1:11" ht="13.5" thickBot="1">
      <c r="A14" s="15" t="s">
        <v>25</v>
      </c>
      <c r="B14" s="16">
        <v>204</v>
      </c>
      <c r="C14" s="16">
        <f t="shared" ref="C14" si="7">B14-B12</f>
        <v>33</v>
      </c>
      <c r="D14" s="21"/>
      <c r="E14" s="17">
        <f>C14/$F$32/24</f>
        <v>3.7187288708586883E-2</v>
      </c>
      <c r="F14" s="17">
        <f t="shared" si="0"/>
        <v>0.23339390353842682</v>
      </c>
      <c r="G14" s="19">
        <f t="shared" si="1"/>
        <v>0.75839390353842684</v>
      </c>
      <c r="I14" s="8" t="s">
        <v>26</v>
      </c>
      <c r="J14" s="8" t="str">
        <f>TEXT(G14,"tt:mm")&amp;IF(D15&gt;0," ("&amp;TEXT(D15,"mm")&amp;")","")</f>
        <v>18:12 (03)</v>
      </c>
    </row>
    <row r="15" spans="1:11" ht="13.5" thickBot="1">
      <c r="A15" s="15" t="s">
        <v>27</v>
      </c>
      <c r="B15" s="16"/>
      <c r="C15" s="16"/>
      <c r="D15" s="20">
        <v>2.0833333333333333E-3</v>
      </c>
      <c r="E15" s="17">
        <f t="shared" ref="E15" si="8">D15</f>
        <v>2.0833333333333333E-3</v>
      </c>
      <c r="F15" s="17">
        <f t="shared" si="0"/>
        <v>0.23547723687176014</v>
      </c>
      <c r="G15" s="19">
        <f t="shared" si="1"/>
        <v>0.76047723687176016</v>
      </c>
    </row>
    <row r="16" spans="1:11" ht="13.5" thickBot="1">
      <c r="A16" s="22" t="s">
        <v>28</v>
      </c>
      <c r="B16" s="16">
        <v>225</v>
      </c>
      <c r="C16" s="16">
        <f t="shared" ref="C16" si="9">B16-B14</f>
        <v>21</v>
      </c>
      <c r="D16" s="21"/>
      <c r="E16" s="17">
        <f>C16/$F$32/24</f>
        <v>2.3664638269100743E-2</v>
      </c>
      <c r="F16" s="17">
        <f t="shared" si="0"/>
        <v>0.2591418751408609</v>
      </c>
      <c r="G16" s="19">
        <f t="shared" si="1"/>
        <v>0.78414187514086087</v>
      </c>
      <c r="I16" s="8" t="s">
        <v>3</v>
      </c>
      <c r="J16" s="8" t="str">
        <f>TEXT(G16,"tt:mm")&amp;IF(D17&gt;0," ("&amp;TEXT(D17,"mm")&amp;")","")</f>
        <v>18:49</v>
      </c>
    </row>
    <row r="17" spans="1:10" ht="13.5" thickBot="1">
      <c r="A17" s="22" t="s">
        <v>29</v>
      </c>
      <c r="B17" s="16"/>
      <c r="C17" s="16"/>
      <c r="D17" s="20"/>
      <c r="E17" s="17">
        <f t="shared" ref="E17" si="10">D17</f>
        <v>0</v>
      </c>
      <c r="F17" s="17">
        <f t="shared" si="0"/>
        <v>0.2591418751408609</v>
      </c>
      <c r="G17" s="19">
        <f t="shared" si="1"/>
        <v>0.78414187514086087</v>
      </c>
    </row>
    <row r="18" spans="1:10">
      <c r="A18" s="15" t="s">
        <v>30</v>
      </c>
      <c r="B18" s="16">
        <v>242</v>
      </c>
      <c r="C18" s="16">
        <f t="shared" ref="C18" si="11">B18-B16</f>
        <v>17</v>
      </c>
      <c r="D18" s="23"/>
      <c r="E18" s="17">
        <f>C18/$F$32/24</f>
        <v>1.9157088122605363E-2</v>
      </c>
      <c r="F18" s="17">
        <f t="shared" si="0"/>
        <v>0.27829896326346626</v>
      </c>
      <c r="G18" s="19">
        <f t="shared" si="1"/>
        <v>0.80329896326346628</v>
      </c>
      <c r="I18" s="8" t="s">
        <v>30</v>
      </c>
      <c r="J18" s="8" t="str">
        <f>TEXT(G18,"tt:mm")&amp;IF(D19&gt;0," ("&amp;TEXT(D19,"mm")&amp;")","")</f>
        <v>19:16</v>
      </c>
    </row>
    <row r="19" spans="1:10" ht="13.5" thickBot="1">
      <c r="A19" s="22" t="s">
        <v>31</v>
      </c>
      <c r="B19" s="16">
        <v>257</v>
      </c>
      <c r="C19" s="16">
        <f>B19-B18</f>
        <v>15</v>
      </c>
      <c r="D19" s="21"/>
      <c r="E19" s="17">
        <f t="shared" ref="E19" si="12">C19/$F$32/24</f>
        <v>1.6903313049357674E-2</v>
      </c>
      <c r="F19" s="17">
        <f t="shared" si="0"/>
        <v>0.29520227631282392</v>
      </c>
      <c r="G19" s="19">
        <f t="shared" si="1"/>
        <v>0.82020227631282394</v>
      </c>
      <c r="I19" s="8" t="s">
        <v>4</v>
      </c>
      <c r="J19" s="8" t="str">
        <f>TEXT(G19,"tt:mm")&amp;IF(D20&gt;0," ("&amp;TEXT(D20,"mm")&amp;")","")</f>
        <v>19:41</v>
      </c>
    </row>
    <row r="20" spans="1:10" ht="13.5" thickBot="1">
      <c r="A20" s="22" t="s">
        <v>32</v>
      </c>
      <c r="B20" s="16"/>
      <c r="C20" s="16"/>
      <c r="D20" s="20"/>
      <c r="E20" s="17">
        <f t="shared" ref="E20" si="13">D20</f>
        <v>0</v>
      </c>
      <c r="F20" s="17">
        <f t="shared" si="0"/>
        <v>0.29520227631282392</v>
      </c>
      <c r="G20" s="19">
        <f t="shared" si="1"/>
        <v>0.82020227631282394</v>
      </c>
    </row>
    <row r="21" spans="1:10" ht="13.5" thickBot="1">
      <c r="A21" s="15" t="s">
        <v>33</v>
      </c>
      <c r="B21" s="16">
        <v>274</v>
      </c>
      <c r="C21" s="16">
        <f t="shared" ref="C21" si="14">B21-B19</f>
        <v>17</v>
      </c>
      <c r="D21" s="21"/>
      <c r="E21" s="17">
        <f t="shared" ref="E21" si="15">C21/$F$32/24</f>
        <v>1.9157088122605363E-2</v>
      </c>
      <c r="F21" s="17">
        <f t="shared" si="0"/>
        <v>0.31435936443542928</v>
      </c>
      <c r="G21" s="19">
        <f t="shared" si="1"/>
        <v>0.83935936443542936</v>
      </c>
      <c r="I21" s="8" t="s">
        <v>5</v>
      </c>
      <c r="J21" s="8" t="str">
        <f>TEXT(G21,"tt:mm")&amp;IF(D22&gt;0," ("&amp;TEXT(D22,"mm")&amp;")","")</f>
        <v>20:08</v>
      </c>
    </row>
    <row r="22" spans="1:10" ht="13.5" thickBot="1">
      <c r="A22" s="15" t="s">
        <v>34</v>
      </c>
      <c r="B22" s="16"/>
      <c r="C22" s="16"/>
      <c r="D22" s="20"/>
      <c r="E22" s="17">
        <f t="shared" ref="E22" si="16">D22</f>
        <v>0</v>
      </c>
      <c r="F22" s="17">
        <f t="shared" si="0"/>
        <v>0.31435936443542928</v>
      </c>
      <c r="G22" s="19">
        <f t="shared" si="1"/>
        <v>0.83935936443542936</v>
      </c>
    </row>
    <row r="23" spans="1:10" ht="13.5" thickBot="1">
      <c r="A23" s="24" t="s">
        <v>13</v>
      </c>
      <c r="B23" s="25">
        <v>297</v>
      </c>
      <c r="C23" s="26">
        <f t="shared" ref="C23" si="17">B23-B21</f>
        <v>23</v>
      </c>
      <c r="D23" s="27"/>
      <c r="E23" s="28">
        <f t="shared" ref="E23" si="18">C23/$F$32/24</f>
        <v>2.5918413342348432E-2</v>
      </c>
      <c r="F23" s="28">
        <f t="shared" si="0"/>
        <v>0.34027777777777773</v>
      </c>
      <c r="G23" s="29">
        <f t="shared" si="1"/>
        <v>0.86527777777777781</v>
      </c>
      <c r="I23" s="8" t="s">
        <v>13</v>
      </c>
      <c r="J23" s="8" t="str">
        <f>TEXT(G23,"tt:mm")</f>
        <v>20:46</v>
      </c>
    </row>
    <row r="24" spans="1:10">
      <c r="B24" s="30" t="s">
        <v>35</v>
      </c>
      <c r="C24" s="31">
        <f>SUM(C2:C23)</f>
        <v>297</v>
      </c>
      <c r="D24" s="21">
        <f>SUM(D2:D23)</f>
        <v>4.1666666666666666E-3</v>
      </c>
      <c r="E24" s="21">
        <f>SUM(E2:E23)</f>
        <v>0.34027777777777773</v>
      </c>
    </row>
    <row r="25" spans="1:10" ht="13.5" thickBot="1"/>
    <row r="26" spans="1:10" ht="13.5" thickBot="1">
      <c r="D26" s="30" t="s">
        <v>36</v>
      </c>
      <c r="F26" s="20">
        <v>0.52500000000000002</v>
      </c>
    </row>
    <row r="27" spans="1:10" ht="13.5" thickBot="1">
      <c r="D27" s="30" t="s">
        <v>37</v>
      </c>
      <c r="F27" s="20">
        <v>0.34027777777777773</v>
      </c>
    </row>
    <row r="28" spans="1:10">
      <c r="D28" s="30" t="s">
        <v>38</v>
      </c>
      <c r="F28" s="21">
        <f>D24</f>
        <v>4.1666666666666666E-3</v>
      </c>
    </row>
    <row r="29" spans="1:10">
      <c r="D29" s="30" t="s">
        <v>39</v>
      </c>
      <c r="F29" s="21">
        <f>F27-D24</f>
        <v>0.33611111111111108</v>
      </c>
    </row>
    <row r="30" spans="1:10">
      <c r="D30" s="30" t="s">
        <v>40</v>
      </c>
      <c r="F30" s="32">
        <f>B23/F27/24</f>
        <v>36.367346938775519</v>
      </c>
      <c r="G30" s="8" t="s">
        <v>41</v>
      </c>
    </row>
    <row r="31" spans="1:10">
      <c r="D31" s="30" t="s">
        <v>42</v>
      </c>
      <c r="F31" s="32">
        <f>B23/F29/24</f>
        <v>36.81818181818182</v>
      </c>
      <c r="G31" s="8" t="s">
        <v>43</v>
      </c>
    </row>
    <row r="32" spans="1:10">
      <c r="D32" s="30" t="s">
        <v>44</v>
      </c>
      <c r="F32" s="32">
        <f>(B23-B3)/(F29-E3)/24</f>
        <v>36.975000000000001</v>
      </c>
      <c r="G32" s="8" t="s">
        <v>43</v>
      </c>
    </row>
    <row r="34" spans="1:6">
      <c r="A34" s="33" t="s">
        <v>45</v>
      </c>
    </row>
    <row r="35" spans="1:6">
      <c r="A35" s="33" t="s">
        <v>46</v>
      </c>
    </row>
    <row r="36" spans="1:6">
      <c r="A36" s="33"/>
    </row>
    <row r="42" spans="1:6">
      <c r="F42" s="31"/>
    </row>
  </sheetData>
  <conditionalFormatting sqref="F3:H9 H20:H21 H13:H17 H10:H11 F10:G18 G20:G23 F19:F23">
    <cfRule type="expression" dxfId="7" priority="1" stopIfTrue="1">
      <formula>F3&lt;F2</formula>
    </cfRule>
  </conditionalFormatting>
  <conditionalFormatting sqref="H12 G19">
    <cfRule type="expression" dxfId="6" priority="2" stopIfTrue="1">
      <formula>G12&lt;#REF!</formula>
    </cfRule>
  </conditionalFormatting>
  <conditionalFormatting sqref="H19">
    <cfRule type="expression" dxfId="5" priority="3" stopIfTrue="1">
      <formula>H19&lt;H17</formula>
    </cfRule>
  </conditionalFormatting>
  <conditionalFormatting sqref="H18">
    <cfRule type="expression" dxfId="4" priority="4" stopIfTrue="1">
      <formula>H18&lt;H15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42"/>
  <sheetViews>
    <sheetView showZeros="0" zoomScaleNormal="100" workbookViewId="0">
      <selection activeCell="E3" sqref="E3"/>
    </sheetView>
  </sheetViews>
  <sheetFormatPr defaultRowHeight="12.75"/>
  <cols>
    <col min="1" max="1" width="16.28515625" style="41" customWidth="1"/>
    <col min="2" max="2" width="5" style="41" customWidth="1"/>
    <col min="3" max="3" width="9.140625" style="41" hidden="1" customWidth="1"/>
    <col min="4" max="4" width="8.42578125" style="41" customWidth="1"/>
    <col min="5" max="5" width="8" style="41" customWidth="1"/>
    <col min="6" max="8" width="9.140625" style="41"/>
    <col min="9" max="9" width="17.7109375" style="41" hidden="1" customWidth="1"/>
    <col min="10" max="10" width="9.140625" style="41" hidden="1" customWidth="1"/>
    <col min="11" max="16384" width="9.140625" style="41"/>
  </cols>
  <sheetData>
    <row r="1" spans="1:11" ht="13.5" thickBot="1">
      <c r="A1" s="34" t="s">
        <v>6</v>
      </c>
      <c r="B1" s="35" t="s">
        <v>7</v>
      </c>
      <c r="C1" s="36" t="s">
        <v>8</v>
      </c>
      <c r="D1" s="37" t="s">
        <v>9</v>
      </c>
      <c r="E1" s="38" t="s">
        <v>10</v>
      </c>
      <c r="F1" s="37" t="s">
        <v>11</v>
      </c>
      <c r="G1" s="39" t="s">
        <v>12</v>
      </c>
      <c r="H1" s="40"/>
      <c r="J1" s="41" t="s">
        <v>12</v>
      </c>
      <c r="K1" s="42" t="s">
        <v>50</v>
      </c>
    </row>
    <row r="2" spans="1:11">
      <c r="A2" s="43" t="s">
        <v>13</v>
      </c>
      <c r="B2" s="44" t="s">
        <v>14</v>
      </c>
      <c r="C2" s="45">
        <v>0</v>
      </c>
      <c r="D2" s="46"/>
      <c r="E2" s="46">
        <v>0</v>
      </c>
      <c r="F2" s="46">
        <f>E2</f>
        <v>0</v>
      </c>
      <c r="G2" s="47">
        <f>F26</f>
        <v>0.52500000000000002</v>
      </c>
      <c r="I2" s="41" t="s">
        <v>13</v>
      </c>
      <c r="J2" s="41" t="str">
        <f>TEXT(G2,"tt:mm")&amp;IF(D3&gt;0," ("&amp;TEXT(D3,"mm")&amp;")","")</f>
        <v>12:36</v>
      </c>
    </row>
    <row r="3" spans="1:11">
      <c r="A3" s="48" t="s">
        <v>15</v>
      </c>
      <c r="B3" s="49">
        <v>1.2</v>
      </c>
      <c r="C3" s="49">
        <f>B3-B2</f>
        <v>1.2</v>
      </c>
      <c r="D3" s="50"/>
      <c r="E3" s="50">
        <v>2.7777777777777779E-3</v>
      </c>
      <c r="F3" s="50">
        <f>F2+E3</f>
        <v>2.7777777777777779E-3</v>
      </c>
      <c r="G3" s="47">
        <f t="shared" ref="G3:G23" si="0">$G$2+F3</f>
        <v>0.52777777777777779</v>
      </c>
    </row>
    <row r="4" spans="1:11" ht="13.5" thickBot="1">
      <c r="A4" s="48" t="s">
        <v>51</v>
      </c>
      <c r="B4" s="49">
        <v>47</v>
      </c>
      <c r="C4" s="49">
        <f>B4-B3</f>
        <v>45.8</v>
      </c>
      <c r="D4" s="51"/>
      <c r="E4" s="50">
        <f>C4/$F$32/24</f>
        <v>5.1611449177372093E-2</v>
      </c>
      <c r="F4" s="50">
        <f t="shared" ref="F4:F23" si="1">F3+E4</f>
        <v>5.4389226955149868E-2</v>
      </c>
      <c r="G4" s="52">
        <f t="shared" si="0"/>
        <v>0.57938922695514994</v>
      </c>
      <c r="I4" s="41" t="s">
        <v>0</v>
      </c>
      <c r="J4" s="41" t="str">
        <f>TEXT(G4,"tt:mm")&amp;IF(D5&gt;0," ("&amp;TEXT(D5,"mm")&amp;")","")</f>
        <v>13:54</v>
      </c>
    </row>
    <row r="5" spans="1:11" ht="13.5" thickBot="1">
      <c r="A5" s="48" t="s">
        <v>16</v>
      </c>
      <c r="B5" s="49"/>
      <c r="C5" s="49"/>
      <c r="D5" s="53"/>
      <c r="E5" s="50">
        <f>D5</f>
        <v>0</v>
      </c>
      <c r="F5" s="50">
        <f t="shared" si="1"/>
        <v>5.4389226955149868E-2</v>
      </c>
      <c r="G5" s="52">
        <f t="shared" si="0"/>
        <v>0.57938922695514994</v>
      </c>
    </row>
    <row r="6" spans="1:11" ht="13.5" thickBot="1">
      <c r="A6" s="48" t="s">
        <v>52</v>
      </c>
      <c r="B6" s="49">
        <v>83</v>
      </c>
      <c r="C6" s="49">
        <f>B6-B4</f>
        <v>36</v>
      </c>
      <c r="D6" s="54"/>
      <c r="E6" s="50">
        <f>C6/$F$32/24</f>
        <v>4.0567951318458417E-2</v>
      </c>
      <c r="F6" s="50">
        <f t="shared" si="1"/>
        <v>9.4957178273608278E-2</v>
      </c>
      <c r="G6" s="52">
        <f t="shared" si="0"/>
        <v>0.6199571782736083</v>
      </c>
      <c r="I6" s="41" t="s">
        <v>17</v>
      </c>
      <c r="J6" s="41" t="str">
        <f>TEXT(G6,"tt:mm")&amp;IF(D7&gt;0," ("&amp;TEXT(D7,"mm")&amp;")","")</f>
        <v>14:52</v>
      </c>
    </row>
    <row r="7" spans="1:11" ht="13.5" thickBot="1">
      <c r="A7" s="48" t="s">
        <v>53</v>
      </c>
      <c r="B7" s="49"/>
      <c r="C7" s="49"/>
      <c r="D7" s="53"/>
      <c r="E7" s="50">
        <f t="shared" ref="E7" si="2">D7</f>
        <v>0</v>
      </c>
      <c r="F7" s="50">
        <f t="shared" si="1"/>
        <v>9.4957178273608278E-2</v>
      </c>
      <c r="G7" s="52">
        <f t="shared" si="0"/>
        <v>0.6199571782736083</v>
      </c>
    </row>
    <row r="8" spans="1:11" ht="13.5" thickBot="1">
      <c r="A8" s="48" t="s">
        <v>18</v>
      </c>
      <c r="B8" s="49">
        <v>104</v>
      </c>
      <c r="C8" s="49">
        <f>B8-B6</f>
        <v>21</v>
      </c>
      <c r="D8" s="54"/>
      <c r="E8" s="50">
        <f>C8/$F$32/24</f>
        <v>2.3664638269100743E-2</v>
      </c>
      <c r="F8" s="50">
        <f t="shared" si="1"/>
        <v>0.11862181654270902</v>
      </c>
      <c r="G8" s="52">
        <f t="shared" si="0"/>
        <v>0.643621816542709</v>
      </c>
      <c r="I8" s="41" t="s">
        <v>1</v>
      </c>
      <c r="J8" s="41" t="str">
        <f>TEXT(G8,"tt:mm")&amp;IF(D9&gt;0," ("&amp;TEXT(D9,"mm")&amp;")","")</f>
        <v>15:26 (03)</v>
      </c>
    </row>
    <row r="9" spans="1:11" ht="13.5" thickBot="1">
      <c r="A9" s="48" t="s">
        <v>19</v>
      </c>
      <c r="B9" s="49"/>
      <c r="C9" s="49"/>
      <c r="D9" s="53">
        <v>2.0833333333333333E-3</v>
      </c>
      <c r="E9" s="50">
        <f t="shared" ref="E9" si="3">D9</f>
        <v>2.0833333333333333E-3</v>
      </c>
      <c r="F9" s="50">
        <f t="shared" si="1"/>
        <v>0.12070514987604236</v>
      </c>
      <c r="G9" s="52">
        <f t="shared" si="0"/>
        <v>0.64570514987604244</v>
      </c>
    </row>
    <row r="10" spans="1:11" ht="13.5" thickBot="1">
      <c r="A10" s="48" t="s">
        <v>20</v>
      </c>
      <c r="B10" s="49">
        <v>133</v>
      </c>
      <c r="C10" s="49">
        <f>B10-B8</f>
        <v>29</v>
      </c>
      <c r="D10" s="54"/>
      <c r="E10" s="50">
        <f>C10/$F$32/24</f>
        <v>3.2679738562091505E-2</v>
      </c>
      <c r="F10" s="50">
        <f t="shared" si="1"/>
        <v>0.15338488843813386</v>
      </c>
      <c r="G10" s="52">
        <f t="shared" si="0"/>
        <v>0.67838488843813383</v>
      </c>
      <c r="I10" s="41" t="s">
        <v>21</v>
      </c>
      <c r="J10" s="41" t="str">
        <f>TEXT(G10,"tt:mm")&amp;IF(D11&gt;0," ("&amp;TEXT(D11,"mm")&amp;")","")</f>
        <v>16:16</v>
      </c>
    </row>
    <row r="11" spans="1:11" ht="13.5" thickBot="1">
      <c r="A11" s="48" t="s">
        <v>22</v>
      </c>
      <c r="B11" s="49"/>
      <c r="C11" s="49"/>
      <c r="D11" s="53"/>
      <c r="E11" s="50">
        <f t="shared" ref="E11" si="4">D11</f>
        <v>0</v>
      </c>
      <c r="F11" s="50">
        <f t="shared" si="1"/>
        <v>0.15338488843813386</v>
      </c>
      <c r="G11" s="52">
        <f t="shared" si="0"/>
        <v>0.67838488843813383</v>
      </c>
    </row>
    <row r="12" spans="1:11" ht="13.5" thickBot="1">
      <c r="A12" s="48" t="s">
        <v>23</v>
      </c>
      <c r="B12" s="49">
        <v>171</v>
      </c>
      <c r="C12" s="49">
        <f t="shared" ref="C12" si="5">B12-B10</f>
        <v>38</v>
      </c>
      <c r="D12" s="54"/>
      <c r="E12" s="50">
        <f>C12/$F$32/24</f>
        <v>4.2821726391706109E-2</v>
      </c>
      <c r="F12" s="50">
        <f t="shared" si="1"/>
        <v>0.19620661482983998</v>
      </c>
      <c r="G12" s="52">
        <f t="shared" si="0"/>
        <v>0.72120661482983994</v>
      </c>
      <c r="I12" s="41" t="s">
        <v>2</v>
      </c>
      <c r="J12" s="41" t="str">
        <f>TEXT(G12,"tt:mm")&amp;IF(D13&gt;0," ("&amp;TEXT(D13,"mm")&amp;")","")</f>
        <v>17:18</v>
      </c>
    </row>
    <row r="13" spans="1:11" ht="13.5" thickBot="1">
      <c r="A13" s="48" t="s">
        <v>24</v>
      </c>
      <c r="B13" s="49"/>
      <c r="C13" s="49"/>
      <c r="D13" s="53"/>
      <c r="E13" s="50">
        <f t="shared" ref="E13" si="6">D13</f>
        <v>0</v>
      </c>
      <c r="F13" s="50">
        <f t="shared" si="1"/>
        <v>0.19620661482983998</v>
      </c>
      <c r="G13" s="52">
        <f t="shared" si="0"/>
        <v>0.72120661482983994</v>
      </c>
    </row>
    <row r="14" spans="1:11" ht="13.5" thickBot="1">
      <c r="A14" s="48" t="s">
        <v>25</v>
      </c>
      <c r="B14" s="49">
        <v>204</v>
      </c>
      <c r="C14" s="49">
        <f t="shared" ref="C14" si="7">B14-B12</f>
        <v>33</v>
      </c>
      <c r="D14" s="54"/>
      <c r="E14" s="50">
        <f>C14/$F$32/24</f>
        <v>3.7187288708586883E-2</v>
      </c>
      <c r="F14" s="50">
        <f t="shared" si="1"/>
        <v>0.23339390353842687</v>
      </c>
      <c r="G14" s="52">
        <f t="shared" si="0"/>
        <v>0.75839390353842684</v>
      </c>
      <c r="I14" s="41" t="s">
        <v>26</v>
      </c>
      <c r="J14" s="41" t="str">
        <f>TEXT(G14,"tt:mm")&amp;IF(D15&gt;0," ("&amp;TEXT(D15,"mm")&amp;")","")</f>
        <v>18:12 (03)</v>
      </c>
    </row>
    <row r="15" spans="1:11" ht="13.5" thickBot="1">
      <c r="A15" s="48" t="s">
        <v>27</v>
      </c>
      <c r="B15" s="49"/>
      <c r="C15" s="49"/>
      <c r="D15" s="53">
        <v>2.0833333333333333E-3</v>
      </c>
      <c r="E15" s="50">
        <f t="shared" ref="E15" si="8">D15</f>
        <v>2.0833333333333333E-3</v>
      </c>
      <c r="F15" s="50">
        <f t="shared" si="1"/>
        <v>0.2354772368717602</v>
      </c>
      <c r="G15" s="52">
        <f t="shared" si="0"/>
        <v>0.76047723687176028</v>
      </c>
    </row>
    <row r="16" spans="1:11" ht="13.5" thickBot="1">
      <c r="A16" s="55" t="s">
        <v>28</v>
      </c>
      <c r="B16" s="49">
        <v>225</v>
      </c>
      <c r="C16" s="49">
        <f t="shared" ref="C16" si="9">B16-B14</f>
        <v>21</v>
      </c>
      <c r="D16" s="54"/>
      <c r="E16" s="50">
        <f>C16/$F$32/24</f>
        <v>2.3664638269100743E-2</v>
      </c>
      <c r="F16" s="50">
        <f t="shared" si="1"/>
        <v>0.25914187514086096</v>
      </c>
      <c r="G16" s="52">
        <f t="shared" si="0"/>
        <v>0.78414187514086098</v>
      </c>
      <c r="I16" s="41" t="s">
        <v>3</v>
      </c>
      <c r="J16" s="41" t="str">
        <f>TEXT(G16,"tt:mm")&amp;IF(D17&gt;0," ("&amp;TEXT(D17,"mm")&amp;")","")</f>
        <v>18:49</v>
      </c>
    </row>
    <row r="17" spans="1:10" ht="13.5" thickBot="1">
      <c r="A17" s="55" t="s">
        <v>29</v>
      </c>
      <c r="B17" s="49"/>
      <c r="C17" s="49"/>
      <c r="D17" s="53"/>
      <c r="E17" s="50">
        <f t="shared" ref="E17" si="10">D17</f>
        <v>0</v>
      </c>
      <c r="F17" s="50">
        <f t="shared" si="1"/>
        <v>0.25914187514086096</v>
      </c>
      <c r="G17" s="52">
        <f t="shared" si="0"/>
        <v>0.78414187514086098</v>
      </c>
    </row>
    <row r="18" spans="1:10">
      <c r="A18" s="48" t="s">
        <v>30</v>
      </c>
      <c r="B18" s="49">
        <v>242</v>
      </c>
      <c r="C18" s="49">
        <f t="shared" ref="C18" si="11">B18-B16</f>
        <v>17</v>
      </c>
      <c r="D18" s="56"/>
      <c r="E18" s="50">
        <f>C18/$F$32/24</f>
        <v>1.9157088122605363E-2</v>
      </c>
      <c r="F18" s="50">
        <f t="shared" si="1"/>
        <v>0.27829896326346631</v>
      </c>
      <c r="G18" s="52">
        <f t="shared" si="0"/>
        <v>0.80329896326346639</v>
      </c>
      <c r="I18" s="41" t="s">
        <v>30</v>
      </c>
      <c r="J18" s="41" t="str">
        <f>TEXT(G18,"tt:mm")&amp;IF(D19&gt;0," ("&amp;TEXT(D19,"mm")&amp;")","")</f>
        <v>19:16</v>
      </c>
    </row>
    <row r="19" spans="1:10" ht="13.5" thickBot="1">
      <c r="A19" s="55" t="s">
        <v>31</v>
      </c>
      <c r="B19" s="49">
        <v>257</v>
      </c>
      <c r="C19" s="49">
        <f>B19-B18</f>
        <v>15</v>
      </c>
      <c r="D19" s="54"/>
      <c r="E19" s="50">
        <f t="shared" ref="E19" si="12">C19/$F$32/24</f>
        <v>1.6903313049357674E-2</v>
      </c>
      <c r="F19" s="50">
        <f t="shared" si="1"/>
        <v>0.29520227631282397</v>
      </c>
      <c r="G19" s="52">
        <f t="shared" si="0"/>
        <v>0.82020227631282405</v>
      </c>
      <c r="I19" s="41" t="s">
        <v>4</v>
      </c>
      <c r="J19" s="41" t="str">
        <f>TEXT(G19,"tt:mm")&amp;IF(D20&gt;0," ("&amp;TEXT(D20,"mm")&amp;")","")</f>
        <v>19:41</v>
      </c>
    </row>
    <row r="20" spans="1:10" ht="13.5" thickBot="1">
      <c r="A20" s="55" t="s">
        <v>32</v>
      </c>
      <c r="B20" s="49"/>
      <c r="C20" s="49"/>
      <c r="D20" s="53"/>
      <c r="E20" s="50">
        <f t="shared" ref="E20" si="13">D20</f>
        <v>0</v>
      </c>
      <c r="F20" s="50">
        <f t="shared" si="1"/>
        <v>0.29520227631282397</v>
      </c>
      <c r="G20" s="52">
        <f t="shared" si="0"/>
        <v>0.82020227631282405</v>
      </c>
    </row>
    <row r="21" spans="1:10" ht="13.5" thickBot="1">
      <c r="A21" s="48" t="s">
        <v>33</v>
      </c>
      <c r="B21" s="49">
        <v>274</v>
      </c>
      <c r="C21" s="49">
        <f t="shared" ref="C21" si="14">B21-B19</f>
        <v>17</v>
      </c>
      <c r="D21" s="54"/>
      <c r="E21" s="50">
        <f t="shared" ref="E21" si="15">C21/$F$32/24</f>
        <v>1.9157088122605363E-2</v>
      </c>
      <c r="F21" s="50">
        <f t="shared" si="1"/>
        <v>0.31435936443542933</v>
      </c>
      <c r="G21" s="52">
        <f t="shared" si="0"/>
        <v>0.83935936443542936</v>
      </c>
      <c r="I21" s="41" t="s">
        <v>5</v>
      </c>
      <c r="J21" s="41" t="str">
        <f>TEXT(G21,"tt:mm")&amp;IF(D22&gt;0," ("&amp;TEXT(D22,"mm")&amp;")","")</f>
        <v>20:08</v>
      </c>
    </row>
    <row r="22" spans="1:10" ht="13.5" thickBot="1">
      <c r="A22" s="48" t="s">
        <v>34</v>
      </c>
      <c r="B22" s="49"/>
      <c r="C22" s="49"/>
      <c r="D22" s="53"/>
      <c r="E22" s="50">
        <f t="shared" ref="E22" si="16">D22</f>
        <v>0</v>
      </c>
      <c r="F22" s="50">
        <f t="shared" si="1"/>
        <v>0.31435936443542933</v>
      </c>
      <c r="G22" s="52">
        <f t="shared" si="0"/>
        <v>0.83935936443542936</v>
      </c>
    </row>
    <row r="23" spans="1:10" ht="13.5" thickBot="1">
      <c r="A23" s="57" t="s">
        <v>13</v>
      </c>
      <c r="B23" s="58">
        <v>297</v>
      </c>
      <c r="C23" s="59">
        <f t="shared" ref="C23" si="17">B23-B21</f>
        <v>23</v>
      </c>
      <c r="D23" s="60"/>
      <c r="E23" s="61">
        <f t="shared" ref="E23" si="18">C23/$F$32/24</f>
        <v>2.5918413342348432E-2</v>
      </c>
      <c r="F23" s="61">
        <f t="shared" si="1"/>
        <v>0.34027777777777779</v>
      </c>
      <c r="G23" s="62">
        <f t="shared" si="0"/>
        <v>0.86527777777777781</v>
      </c>
      <c r="I23" s="41" t="s">
        <v>13</v>
      </c>
      <c r="J23" s="41" t="str">
        <f>TEXT(G23,"tt:mm")</f>
        <v>20:46</v>
      </c>
    </row>
    <row r="24" spans="1:10">
      <c r="B24" s="63" t="s">
        <v>35</v>
      </c>
      <c r="C24" s="64">
        <f>SUM(C2:C23)</f>
        <v>297</v>
      </c>
      <c r="D24" s="54">
        <f>SUM(D2:D23)</f>
        <v>4.1666666666666666E-3</v>
      </c>
      <c r="E24" s="54">
        <f>SUM(E2:E23)</f>
        <v>0.34027777777777779</v>
      </c>
    </row>
    <row r="25" spans="1:10" ht="13.5" thickBot="1"/>
    <row r="26" spans="1:10" ht="13.5" thickBot="1">
      <c r="D26" s="63" t="s">
        <v>36</v>
      </c>
      <c r="F26" s="53">
        <v>0.52500000000000002</v>
      </c>
    </row>
    <row r="27" spans="1:10" ht="13.5" thickBot="1">
      <c r="D27" s="63" t="s">
        <v>37</v>
      </c>
      <c r="F27" s="53">
        <v>0.34027777777777773</v>
      </c>
    </row>
    <row r="28" spans="1:10">
      <c r="D28" s="63" t="s">
        <v>38</v>
      </c>
      <c r="F28" s="54">
        <f>D24</f>
        <v>4.1666666666666666E-3</v>
      </c>
    </row>
    <row r="29" spans="1:10">
      <c r="D29" s="63" t="s">
        <v>39</v>
      </c>
      <c r="F29" s="54">
        <f>F27-D24</f>
        <v>0.33611111111111108</v>
      </c>
    </row>
    <row r="30" spans="1:10">
      <c r="D30" s="63" t="s">
        <v>40</v>
      </c>
      <c r="F30" s="65">
        <f>B23/F27/24</f>
        <v>36.367346938775519</v>
      </c>
      <c r="G30" s="41" t="s">
        <v>41</v>
      </c>
    </row>
    <row r="31" spans="1:10">
      <c r="D31" s="63" t="s">
        <v>42</v>
      </c>
      <c r="F31" s="65">
        <f>B23/F29/24</f>
        <v>36.81818181818182</v>
      </c>
      <c r="G31" s="41" t="s">
        <v>43</v>
      </c>
    </row>
    <row r="32" spans="1:10">
      <c r="D32" s="63" t="s">
        <v>44</v>
      </c>
      <c r="F32" s="65">
        <f>(B23-B3)/(F29-E3)/24</f>
        <v>36.975000000000001</v>
      </c>
      <c r="G32" s="41" t="s">
        <v>43</v>
      </c>
    </row>
    <row r="34" spans="1:6">
      <c r="A34" s="66" t="s">
        <v>45</v>
      </c>
    </row>
    <row r="35" spans="1:6">
      <c r="A35" s="66" t="s">
        <v>46</v>
      </c>
    </row>
    <row r="36" spans="1:6">
      <c r="A36" s="66" t="s">
        <v>47</v>
      </c>
    </row>
    <row r="42" spans="1:6">
      <c r="F42" s="64"/>
    </row>
  </sheetData>
  <conditionalFormatting sqref="F3:H9 H20:H21 H13:H17 H10:H11 F10:G18 G20:G23 F19:F23">
    <cfRule type="expression" dxfId="3" priority="1" stopIfTrue="1">
      <formula>F3&lt;F2</formula>
    </cfRule>
  </conditionalFormatting>
  <conditionalFormatting sqref="H12 G19">
    <cfRule type="expression" dxfId="2" priority="2" stopIfTrue="1">
      <formula>G12&lt;#REF!</formula>
    </cfRule>
  </conditionalFormatting>
  <conditionalFormatting sqref="H19">
    <cfRule type="expression" dxfId="1" priority="3" stopIfTrue="1">
      <formula>H19&lt;H17</formula>
    </cfRule>
  </conditionalFormatting>
  <conditionalFormatting sqref="H18">
    <cfRule type="expression" dxfId="0" priority="4" stopIfTrue="1">
      <formula>H18&lt;H15</formula>
    </cfRule>
  </conditionalFormatting>
  <pageMargins left="0.75" right="0.75" top="1" bottom="1" header="0.5" footer="0.5"/>
  <pageSetup paperSize="9" orientation="landscape" r:id="rId1"/>
  <headerFooter alignWithMargins="0">
    <oddHeader>&amp;C&amp;"Scandinavian,Bold"&amp;16Idealtider VR givet önskad totaltid</oddHeader>
    <oddFooter>&amp;L&amp;6&amp;F\&amp;A
&amp;D &amp;T&amp;R&amp;6Raymond Bergmark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Tidsschema</vt:lpstr>
      <vt:lpstr>Depåtider VR</vt:lpstr>
      <vt:lpstr>'Depåtider VR'!Utskriftsområde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amministratore</dc:creator>
  <cp:lastModifiedBy>amministratore</cp:lastModifiedBy>
  <dcterms:created xsi:type="dcterms:W3CDTF">2019-05-14T18:14:35Z</dcterms:created>
  <dcterms:modified xsi:type="dcterms:W3CDTF">2019-06-10T17:20:33Z</dcterms:modified>
</cp:coreProperties>
</file>