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0115" windowHeight="9525"/>
  </bookViews>
  <sheets>
    <sheet name="Flockinfo" sheetId="1" r:id="rId1"/>
    <sheet name="Blad1" sheetId="4" r:id="rId2"/>
    <sheet name="Blad3" sheetId="3" r:id="rId3"/>
  </sheets>
  <definedNames>
    <definedName name="_xlnm._FilterDatabase" localSheetId="1" hidden="1">Blad1!$A$4:$G$33</definedName>
  </definedNames>
  <calcPr calcId="145621"/>
</workbook>
</file>

<file path=xl/calcChain.xml><?xml version="1.0" encoding="utf-8"?>
<calcChain xmlns="http://schemas.openxmlformats.org/spreadsheetml/2006/main">
  <c r="M33" i="1" l="1"/>
  <c r="J29" i="1" l="1"/>
  <c r="K17" i="1"/>
  <c r="K20" i="1"/>
  <c r="K29" i="1"/>
  <c r="J19" i="1"/>
  <c r="K19" i="1" s="1"/>
  <c r="J17" i="1"/>
  <c r="J16" i="1"/>
  <c r="K16" i="1" s="1"/>
  <c r="O16" i="1" s="1"/>
  <c r="L16" i="1" s="1"/>
  <c r="N16" i="1" s="1"/>
  <c r="J28" i="1"/>
  <c r="K28" i="1"/>
  <c r="J26" i="1"/>
  <c r="K26" i="1"/>
  <c r="J25" i="1"/>
  <c r="K25" i="1"/>
  <c r="J23" i="1"/>
  <c r="K23" i="1"/>
  <c r="J22" i="1"/>
  <c r="K22" i="1"/>
  <c r="J20" i="1"/>
  <c r="O17" i="1" l="1"/>
  <c r="O18" i="1" l="1"/>
  <c r="L17" i="1"/>
  <c r="N17" i="1" s="1"/>
  <c r="L18" i="1" l="1"/>
  <c r="N18" i="1" s="1"/>
  <c r="O19" i="1"/>
  <c r="L19" i="1" l="1"/>
  <c r="N19" i="1" s="1"/>
  <c r="O20" i="1"/>
  <c r="L20" i="1" l="1"/>
  <c r="N20" i="1" s="1"/>
  <c r="O21" i="1"/>
  <c r="O22" i="1" l="1"/>
  <c r="L21" i="1"/>
  <c r="N21" i="1" s="1"/>
  <c r="L22" i="1" l="1"/>
  <c r="N22" i="1" s="1"/>
  <c r="O23" i="1"/>
  <c r="O24" i="1" l="1"/>
  <c r="L23" i="1"/>
  <c r="N23" i="1" s="1"/>
  <c r="L24" i="1" l="1"/>
  <c r="N24" i="1" s="1"/>
  <c r="O25" i="1"/>
  <c r="O26" i="1" l="1"/>
  <c r="L25" i="1"/>
  <c r="N25" i="1" s="1"/>
  <c r="O27" i="1" l="1"/>
  <c r="L26" i="1"/>
  <c r="N26" i="1" s="1"/>
  <c r="O28" i="1" l="1"/>
  <c r="L27" i="1"/>
  <c r="N27" i="1" s="1"/>
  <c r="L28" i="1" l="1"/>
  <c r="N28" i="1" s="1"/>
  <c r="O29" i="1"/>
  <c r="L29" i="1" s="1"/>
  <c r="N29" i="1" l="1"/>
  <c r="M32" i="1" s="1"/>
</calcChain>
</file>

<file path=xl/sharedStrings.xml><?xml version="1.0" encoding="utf-8"?>
<sst xmlns="http://schemas.openxmlformats.org/spreadsheetml/2006/main" count="210" uniqueCount="117">
  <si>
    <t>Bästa hittills</t>
  </si>
  <si>
    <t>År</t>
  </si>
  <si>
    <t>Kommentar</t>
  </si>
  <si>
    <t>Namn</t>
  </si>
  <si>
    <t>Bergakungen</t>
  </si>
  <si>
    <t>Franco</t>
  </si>
  <si>
    <t>Ufo</t>
  </si>
  <si>
    <t>Skidkungen</t>
  </si>
  <si>
    <t>* om vädret och hälsan står mig bi</t>
  </si>
  <si>
    <t>Artistnamn</t>
  </si>
  <si>
    <t>Hjärtat</t>
  </si>
  <si>
    <t>Motala</t>
  </si>
  <si>
    <t>Ödeshög</t>
  </si>
  <si>
    <t>Ölmstad</t>
  </si>
  <si>
    <t>Jönköping</t>
  </si>
  <si>
    <t>Fagerhult</t>
  </si>
  <si>
    <t>Hjo</t>
  </si>
  <si>
    <t>Karlsborg</t>
  </si>
  <si>
    <t>Boviken</t>
  </si>
  <si>
    <t>Medevi</t>
  </si>
  <si>
    <t>Hammarsundet</t>
  </si>
  <si>
    <t>Avstånd</t>
  </si>
  <si>
    <t>Depåer</t>
  </si>
  <si>
    <t>Klockan</t>
  </si>
  <si>
    <t>Tid (min)</t>
  </si>
  <si>
    <t>Ack km</t>
  </si>
  <si>
    <t>Paus</t>
  </si>
  <si>
    <t>km/h</t>
  </si>
  <si>
    <t>Ack tid</t>
  </si>
  <si>
    <t>Tid (tim)</t>
  </si>
  <si>
    <t>Måltid</t>
  </si>
  <si>
    <t>Tid för kortpauser &amp; påfyllning</t>
  </si>
  <si>
    <t xml:space="preserve">Cykeltid inkl Pauser </t>
  </si>
  <si>
    <t>Alpha</t>
  </si>
  <si>
    <t>Rullsnitt</t>
  </si>
  <si>
    <t>Siktar på 2018</t>
  </si>
  <si>
    <t>Måltid 2018*
"Hoppas på"</t>
  </si>
  <si>
    <t>Företag/förening</t>
  </si>
  <si>
    <t>Antal lopp</t>
  </si>
  <si>
    <t>Stad</t>
  </si>
  <si>
    <t>Status</t>
  </si>
  <si>
    <t>Starttid</t>
  </si>
  <si>
    <t>Babian</t>
  </si>
  <si>
    <t>Jörgen Stadler</t>
  </si>
  <si>
    <t>Lygnens Venner</t>
  </si>
  <si>
    <t>Partille</t>
  </si>
  <si>
    <t>J</t>
  </si>
  <si>
    <t>Tomas Andersson</t>
  </si>
  <si>
    <t>Helsingborg</t>
  </si>
  <si>
    <t>j</t>
  </si>
  <si>
    <t>G. Herbert Bjarnason</t>
  </si>
  <si>
    <t>Lygnets venner</t>
  </si>
  <si>
    <t>Hafnarfjörður</t>
  </si>
  <si>
    <t>Martin Blohm</t>
  </si>
  <si>
    <t>Brastad</t>
  </si>
  <si>
    <t>Peder Blohm Hobik</t>
  </si>
  <si>
    <t>Bengt Börjesson</t>
  </si>
  <si>
    <t>Lygnernsvenner</t>
  </si>
  <si>
    <t>Fotö</t>
  </si>
  <si>
    <t>Erik Börjesson</t>
  </si>
  <si>
    <t>Ck lygnens venner</t>
  </si>
  <si>
    <t>Donsö</t>
  </si>
  <si>
    <t>Hans Carlberg</t>
  </si>
  <si>
    <t>Landvetter</t>
  </si>
  <si>
    <t>Peter Ekwall</t>
  </si>
  <si>
    <t>Lerum</t>
  </si>
  <si>
    <t>Thomas Franzén</t>
  </si>
  <si>
    <t>Göteborg</t>
  </si>
  <si>
    <t>Rolf Götestam</t>
  </si>
  <si>
    <t>CK Lygnens Venner</t>
  </si>
  <si>
    <t>Öckerö</t>
  </si>
  <si>
    <t>Yngve Hagberg</t>
  </si>
  <si>
    <t>Kalle Hammarström</t>
  </si>
  <si>
    <t>Lygnens venner</t>
  </si>
  <si>
    <t>Kullavik</t>
  </si>
  <si>
    <t>Nisse Hassellöf</t>
  </si>
  <si>
    <t>Thórdís Hrafnkelsdóttir</t>
  </si>
  <si>
    <t>Lygnens venner / 3SH</t>
  </si>
  <si>
    <t>Hafnarfjordur</t>
  </si>
  <si>
    <t>Örjan Isberg</t>
  </si>
  <si>
    <t>Roger Leirvik</t>
  </si>
  <si>
    <t>Torbjörn Lööf</t>
  </si>
  <si>
    <t>Magnus Mattson</t>
  </si>
  <si>
    <t>Niklas Nordell</t>
  </si>
  <si>
    <t>Lygnerns vänner</t>
  </si>
  <si>
    <t>Karin Pettersson</t>
  </si>
  <si>
    <t>Robert Rahmn</t>
  </si>
  <si>
    <t>Hammarö</t>
  </si>
  <si>
    <t>Ann-Marie Samuelsson</t>
  </si>
  <si>
    <t>Falköping</t>
  </si>
  <si>
    <t>Bengt Sköld</t>
  </si>
  <si>
    <t>Peter Stålberg</t>
  </si>
  <si>
    <t>Torslanda</t>
  </si>
  <si>
    <t>Mikael Sundfeldt</t>
  </si>
  <si>
    <t>Lygnerns Venner</t>
  </si>
  <si>
    <t>Finnur Sveinsson</t>
  </si>
  <si>
    <t>Hafnarfirði</t>
  </si>
  <si>
    <t>Björn Tuvestad</t>
  </si>
  <si>
    <t>Frank Wilhelmsen</t>
  </si>
  <si>
    <t>305081-077xs8</t>
  </si>
  <si>
    <t>sub 10</t>
  </si>
  <si>
    <t>10:00-10:43</t>
  </si>
  <si>
    <t>Behöver all klunghjälp jag kan få…</t>
  </si>
  <si>
    <t>Tobbe Lööf</t>
  </si>
  <si>
    <t>Nisse Hasselöf</t>
  </si>
  <si>
    <t>Thomas Andersson</t>
  </si>
  <si>
    <t>debutant</t>
  </si>
  <si>
    <t>Pannbenet</t>
  </si>
  <si>
    <t>Rullsnitt 25-27</t>
  </si>
  <si>
    <t>Åker gärna med Babianflocken</t>
  </si>
  <si>
    <t>ca 13</t>
  </si>
  <si>
    <t>Beroende på väder, vind, dagsform och klungkörning</t>
  </si>
  <si>
    <t xml:space="preserve">om alla är med och att folk håller sig i skinnet när man är uppe och drar så kanske det fungerar </t>
  </si>
  <si>
    <t>Vi får vara glada om islänningarna inte välter om vi kör på 10 h. Dom har kapacitet …</t>
  </si>
  <si>
    <t>Cirka 10:30 kanske sub 10…</t>
  </si>
  <si>
    <t>Cirka 12 timmar, Rullsnitt 25-27, rast på alla</t>
  </si>
  <si>
    <t xml:space="preserve">Övriga som inte svarat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</si>
</sst>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1" fillId="2" borderId="0" xfId="0" applyFont="1" applyFill="1" applyBorder="1" applyAlignment="1">
      <alignment horizontal="right"/>
    </xf>
    <xf numFmtId="164" fontId="3" fillId="2" borderId="1" xfId="0" applyNumberFormat="1" applyFont="1" applyFill="1" applyBorder="1"/>
    <xf numFmtId="0" fontId="1" fillId="2" borderId="0" xfId="0" applyFont="1" applyFill="1" applyBorder="1" applyAlignment="1">
      <alignment horizontal="left"/>
    </xf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20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20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20" fontId="0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20" fontId="2" fillId="3" borderId="1" xfId="0" applyNumberFormat="1" applyFont="1" applyFill="1" applyBorder="1" applyAlignment="1">
      <alignment horizontal="center"/>
    </xf>
    <xf numFmtId="0" fontId="7" fillId="2" borderId="2" xfId="0" applyFont="1" applyFill="1" applyBorder="1"/>
    <xf numFmtId="0" fontId="7" fillId="2" borderId="3" xfId="0" applyFont="1" applyFill="1" applyBorder="1"/>
    <xf numFmtId="0" fontId="7" fillId="2" borderId="4" xfId="0" applyFont="1" applyFill="1" applyBorder="1" applyAlignment="1">
      <alignment horizontal="right"/>
    </xf>
    <xf numFmtId="20" fontId="8" fillId="2" borderId="1" xfId="0" applyNumberFormat="1" applyFont="1" applyFill="1" applyBorder="1"/>
    <xf numFmtId="20" fontId="7" fillId="2" borderId="1" xfId="0" applyNumberFormat="1" applyFont="1" applyFill="1" applyBorder="1" applyAlignment="1">
      <alignment horizontal="right"/>
    </xf>
    <xf numFmtId="20" fontId="0" fillId="0" borderId="1" xfId="0" quotePrefix="1" applyNumberForma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20" fontId="0" fillId="0" borderId="0" xfId="0" applyNumberFormat="1" applyAlignment="1">
      <alignment vertical="center" wrapText="1"/>
    </xf>
    <xf numFmtId="0" fontId="0" fillId="0" borderId="0" xfId="0" applyAlignment="1">
      <alignment horizontal="center"/>
    </xf>
    <xf numFmtId="2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20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0"/>
  <sheetViews>
    <sheetView tabSelected="1" zoomScale="90" zoomScaleNormal="90" workbookViewId="0">
      <selection activeCell="L41" sqref="L41"/>
    </sheetView>
  </sheetViews>
  <sheetFormatPr defaultRowHeight="15" x14ac:dyDescent="0.25"/>
  <cols>
    <col min="1" max="1" width="31.85546875" bestFit="1" customWidth="1"/>
    <col min="2" max="2" width="12.5703125" bestFit="1" customWidth="1"/>
    <col min="3" max="3" width="12.42578125" customWidth="1"/>
    <col min="4" max="4" width="7.85546875" customWidth="1"/>
    <col min="5" max="5" width="15" customWidth="1"/>
    <col min="6" max="6" width="12.28515625" customWidth="1"/>
    <col min="7" max="7" width="86.85546875" bestFit="1" customWidth="1"/>
    <col min="9" max="9" width="15.28515625" customWidth="1"/>
    <col min="11" max="11" width="9.7109375" customWidth="1"/>
    <col min="12" max="12" width="11.42578125" bestFit="1" customWidth="1"/>
    <col min="14" max="15" width="11.42578125" bestFit="1" customWidth="1"/>
  </cols>
  <sheetData>
    <row r="2" spans="1:15" x14ac:dyDescent="0.25">
      <c r="A2" s="1" t="s">
        <v>114</v>
      </c>
    </row>
    <row r="3" spans="1:15" ht="30" x14ac:dyDescent="0.25">
      <c r="A3" s="2" t="s">
        <v>3</v>
      </c>
      <c r="B3" s="2" t="s">
        <v>9</v>
      </c>
      <c r="C3" s="3" t="s">
        <v>0</v>
      </c>
      <c r="D3" s="3" t="s">
        <v>1</v>
      </c>
      <c r="E3" s="3" t="s">
        <v>35</v>
      </c>
      <c r="F3" s="7" t="s">
        <v>36</v>
      </c>
      <c r="G3" s="4" t="s">
        <v>2</v>
      </c>
    </row>
    <row r="4" spans="1:15" x14ac:dyDescent="0.25">
      <c r="A4" s="5" t="s">
        <v>43</v>
      </c>
      <c r="B4" s="5" t="s">
        <v>33</v>
      </c>
      <c r="C4" s="45">
        <v>0.44722222222222219</v>
      </c>
      <c r="D4" s="10">
        <v>2017</v>
      </c>
      <c r="E4" s="8" t="s">
        <v>101</v>
      </c>
      <c r="F4" s="9" t="s">
        <v>100</v>
      </c>
      <c r="G4" s="6" t="s">
        <v>102</v>
      </c>
    </row>
    <row r="5" spans="1:15" x14ac:dyDescent="0.25">
      <c r="A5" s="5" t="s">
        <v>86</v>
      </c>
      <c r="B5" s="5" t="s">
        <v>10</v>
      </c>
      <c r="C5" s="45">
        <v>0.44722222222222219</v>
      </c>
      <c r="D5" s="10">
        <v>2017</v>
      </c>
      <c r="E5" s="8"/>
      <c r="F5" s="50">
        <v>0.41660879629629632</v>
      </c>
      <c r="G5" s="12"/>
    </row>
    <row r="6" spans="1:15" x14ac:dyDescent="0.25">
      <c r="A6" s="11" t="s">
        <v>83</v>
      </c>
      <c r="B6" s="11" t="s">
        <v>4</v>
      </c>
      <c r="C6" s="14">
        <v>0.40625</v>
      </c>
      <c r="D6" s="13">
        <v>2015</v>
      </c>
      <c r="E6" s="13"/>
      <c r="F6" s="14"/>
      <c r="G6" s="12"/>
    </row>
    <row r="7" spans="1:15" x14ac:dyDescent="0.25">
      <c r="A7" s="5" t="s">
        <v>98</v>
      </c>
      <c r="B7" s="5" t="s">
        <v>5</v>
      </c>
      <c r="C7" s="14">
        <v>0.40625</v>
      </c>
      <c r="D7" s="13">
        <v>2015</v>
      </c>
      <c r="E7" s="8" t="s">
        <v>101</v>
      </c>
      <c r="F7" s="8" t="s">
        <v>100</v>
      </c>
      <c r="G7" s="12"/>
    </row>
    <row r="8" spans="1:15" x14ac:dyDescent="0.25">
      <c r="A8" s="5" t="s">
        <v>103</v>
      </c>
      <c r="B8" s="5" t="s">
        <v>6</v>
      </c>
      <c r="C8" s="45">
        <v>0.44722222222222219</v>
      </c>
      <c r="D8" s="10">
        <v>2017</v>
      </c>
      <c r="E8" s="53">
        <v>0.4375</v>
      </c>
      <c r="F8" s="14"/>
      <c r="G8" s="12" t="s">
        <v>111</v>
      </c>
    </row>
    <row r="9" spans="1:15" x14ac:dyDescent="0.25">
      <c r="A9" s="5" t="s">
        <v>104</v>
      </c>
      <c r="B9" s="5" t="s">
        <v>7</v>
      </c>
      <c r="C9" s="8"/>
      <c r="D9" s="8"/>
      <c r="E9" s="53">
        <v>0.41597222222222219</v>
      </c>
      <c r="F9" s="8" t="s">
        <v>100</v>
      </c>
      <c r="G9" s="12"/>
    </row>
    <row r="10" spans="1:15" x14ac:dyDescent="0.25">
      <c r="A10" s="5" t="s">
        <v>105</v>
      </c>
      <c r="B10" s="5" t="s">
        <v>107</v>
      </c>
      <c r="C10" s="45">
        <v>0.44722222222222219</v>
      </c>
      <c r="D10" s="10">
        <v>2017</v>
      </c>
      <c r="E10" s="10" t="s">
        <v>101</v>
      </c>
      <c r="F10" s="8" t="s">
        <v>100</v>
      </c>
      <c r="G10" s="12" t="s">
        <v>112</v>
      </c>
    </row>
    <row r="11" spans="1:15" x14ac:dyDescent="0.25">
      <c r="A11" s="11" t="s">
        <v>97</v>
      </c>
      <c r="B11" s="11"/>
      <c r="C11" s="51" t="s">
        <v>110</v>
      </c>
      <c r="D11" s="51">
        <v>1985</v>
      </c>
      <c r="E11" s="51" t="s">
        <v>101</v>
      </c>
      <c r="F11" s="11"/>
      <c r="G11" s="11"/>
      <c r="I11" s="15"/>
      <c r="J11" s="16"/>
      <c r="K11" s="16"/>
      <c r="L11" s="16"/>
      <c r="M11" s="16"/>
      <c r="N11" s="16"/>
      <c r="O11" s="17"/>
    </row>
    <row r="12" spans="1:15" x14ac:dyDescent="0.25">
      <c r="A12" s="11" t="s">
        <v>76</v>
      </c>
      <c r="B12" s="11"/>
      <c r="C12" s="13" t="s">
        <v>106</v>
      </c>
      <c r="D12" s="11"/>
      <c r="E12" s="11"/>
      <c r="F12" s="11"/>
      <c r="G12" s="11" t="s">
        <v>113</v>
      </c>
      <c r="I12" s="15"/>
      <c r="J12" s="16"/>
      <c r="K12" s="16"/>
      <c r="L12" s="18" t="s">
        <v>34</v>
      </c>
      <c r="M12" s="19">
        <v>31.5</v>
      </c>
      <c r="N12" s="20" t="s">
        <v>27</v>
      </c>
      <c r="O12" s="17"/>
    </row>
    <row r="13" spans="1:15" x14ac:dyDescent="0.25">
      <c r="A13" s="11" t="s">
        <v>95</v>
      </c>
      <c r="B13" s="11"/>
      <c r="C13" s="13" t="s">
        <v>106</v>
      </c>
      <c r="D13" s="11"/>
      <c r="E13" s="11"/>
      <c r="F13" s="11"/>
      <c r="G13" s="52" t="s">
        <v>113</v>
      </c>
      <c r="I13" s="21"/>
      <c r="J13" s="22"/>
      <c r="K13" s="22"/>
      <c r="L13" s="22"/>
      <c r="M13" s="22"/>
      <c r="N13" s="22"/>
      <c r="O13" s="23"/>
    </row>
    <row r="14" spans="1:15" x14ac:dyDescent="0.25">
      <c r="A14" s="11" t="s">
        <v>50</v>
      </c>
      <c r="B14" s="11"/>
      <c r="C14" s="13" t="s">
        <v>106</v>
      </c>
      <c r="D14" s="11"/>
      <c r="E14" s="11"/>
      <c r="F14" s="11"/>
      <c r="G14" s="52" t="s">
        <v>113</v>
      </c>
      <c r="I14" s="24" t="s">
        <v>22</v>
      </c>
      <c r="J14" s="25" t="s">
        <v>21</v>
      </c>
      <c r="K14" s="26" t="s">
        <v>24</v>
      </c>
      <c r="L14" s="25" t="s">
        <v>29</v>
      </c>
      <c r="M14" s="25" t="s">
        <v>25</v>
      </c>
      <c r="N14" s="25" t="s">
        <v>28</v>
      </c>
      <c r="O14" s="25" t="s">
        <v>23</v>
      </c>
    </row>
    <row r="15" spans="1:15" x14ac:dyDescent="0.25">
      <c r="A15" s="11" t="s">
        <v>68</v>
      </c>
      <c r="B15" s="11"/>
      <c r="C15" s="45"/>
      <c r="D15" s="10"/>
      <c r="E15" s="13"/>
      <c r="F15" s="13" t="s">
        <v>100</v>
      </c>
      <c r="G15" s="12" t="s">
        <v>109</v>
      </c>
      <c r="I15" s="27" t="s">
        <v>11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9">
        <v>0.21388888888888891</v>
      </c>
    </row>
    <row r="16" spans="1:15" x14ac:dyDescent="0.25">
      <c r="A16" s="11" t="s">
        <v>82</v>
      </c>
      <c r="B16" s="11"/>
      <c r="C16" s="45"/>
      <c r="D16" s="10"/>
      <c r="E16" s="13"/>
      <c r="F16" s="51" t="s">
        <v>100</v>
      </c>
      <c r="G16" s="12" t="s">
        <v>109</v>
      </c>
      <c r="I16" s="27" t="s">
        <v>12</v>
      </c>
      <c r="J16" s="28">
        <f>+M16-M15</f>
        <v>47</v>
      </c>
      <c r="K16" s="30">
        <f>+J16/$M$12*60</f>
        <v>89.523809523809518</v>
      </c>
      <c r="L16" s="29">
        <f>+O16-O15</f>
        <v>6.25E-2</v>
      </c>
      <c r="M16" s="28">
        <v>47</v>
      </c>
      <c r="N16" s="29">
        <f>+L16</f>
        <v>6.25E-2</v>
      </c>
      <c r="O16" s="29">
        <f t="shared" ref="O16:O29" si="0">TIME(ROUNDDOWN(K16/60,0),ROUNDUP(K16-ROUNDDOWN(K16/60,0)*60,0),0)+O15</f>
        <v>0.27638888888888891</v>
      </c>
    </row>
    <row r="17" spans="1:15" x14ac:dyDescent="0.25">
      <c r="A17" s="11" t="s">
        <v>90</v>
      </c>
      <c r="B17" s="11"/>
      <c r="C17" s="45"/>
      <c r="D17" s="10"/>
      <c r="E17" s="13"/>
      <c r="F17" s="13" t="s">
        <v>100</v>
      </c>
      <c r="G17" s="12" t="s">
        <v>109</v>
      </c>
      <c r="I17" s="27" t="s">
        <v>13</v>
      </c>
      <c r="J17" s="28">
        <f>+M17-M16</f>
        <v>36</v>
      </c>
      <c r="K17" s="30">
        <f>+J17/$M$12*60</f>
        <v>68.571428571428569</v>
      </c>
      <c r="L17" s="29">
        <f t="shared" ref="L17:L29" si="1">+O17-O16</f>
        <v>4.7916666666666663E-2</v>
      </c>
      <c r="M17" s="28">
        <v>83</v>
      </c>
      <c r="N17" s="29">
        <f>+N16+L17</f>
        <v>0.11041666666666666</v>
      </c>
      <c r="O17" s="29">
        <f t="shared" si="0"/>
        <v>0.32430555555555557</v>
      </c>
    </row>
    <row r="18" spans="1:15" x14ac:dyDescent="0.25">
      <c r="I18" s="31" t="s">
        <v>26</v>
      </c>
      <c r="J18" s="32"/>
      <c r="K18" s="33">
        <v>5</v>
      </c>
      <c r="L18" s="34">
        <f t="shared" ref="L18" si="2">+O18-O17</f>
        <v>3.4722222222222099E-3</v>
      </c>
      <c r="M18" s="35"/>
      <c r="N18" s="34">
        <f t="shared" ref="N18" si="3">+N17+L18</f>
        <v>0.11388888888888887</v>
      </c>
      <c r="O18" s="34">
        <f>TIME(ROUNDDOWN(K18/60,0),ROUNDUP(K18-ROUNDDOWN(K18/60,0)*60,0),0)+O17</f>
        <v>0.32777777777777778</v>
      </c>
    </row>
    <row r="19" spans="1:15" x14ac:dyDescent="0.25">
      <c r="I19" s="27" t="s">
        <v>14</v>
      </c>
      <c r="J19" s="28">
        <f>+M19-M17</f>
        <v>19</v>
      </c>
      <c r="K19" s="30">
        <f>+J19/$M$12*60</f>
        <v>36.19047619047619</v>
      </c>
      <c r="L19" s="29">
        <f>+O19-O18</f>
        <v>2.5694444444444464E-2</v>
      </c>
      <c r="M19" s="28">
        <v>102</v>
      </c>
      <c r="N19" s="29">
        <f>+N18+L19</f>
        <v>0.13958333333333334</v>
      </c>
      <c r="O19" s="29">
        <f>TIME(ROUNDDOWN(K19/60,0),ROUNDUP(K19-ROUNDDOWN(K19/60,0)*60,0),0)+O18</f>
        <v>0.35347222222222224</v>
      </c>
    </row>
    <row r="20" spans="1:15" x14ac:dyDescent="0.25">
      <c r="A20" s="1" t="s">
        <v>115</v>
      </c>
      <c r="I20" s="27" t="s">
        <v>15</v>
      </c>
      <c r="J20" s="28">
        <f>+M20-M19</f>
        <v>31</v>
      </c>
      <c r="K20" s="30">
        <f>+J20/$M$12*60</f>
        <v>59.047619047619044</v>
      </c>
      <c r="L20" s="29">
        <f>+O20-O19</f>
        <v>4.1666666666666685E-2</v>
      </c>
      <c r="M20" s="28">
        <v>133</v>
      </c>
      <c r="N20" s="29">
        <f>+N19+L20</f>
        <v>0.18125000000000002</v>
      </c>
      <c r="O20" s="29">
        <f>TIME(ROUNDDOWN(K20/60,0),ROUNDUP(K20-ROUNDDOWN(K20/60,0)*60,0),0)+O19</f>
        <v>0.39513888888888893</v>
      </c>
    </row>
    <row r="21" spans="1:15" x14ac:dyDescent="0.25">
      <c r="A21" s="11" t="s">
        <v>79</v>
      </c>
      <c r="B21" s="11"/>
      <c r="C21" s="45"/>
      <c r="D21" s="10"/>
      <c r="E21" s="14">
        <v>0.52083333333333337</v>
      </c>
      <c r="F21" s="14">
        <v>0.5</v>
      </c>
      <c r="G21" s="12" t="s">
        <v>108</v>
      </c>
      <c r="I21" s="31" t="s">
        <v>26</v>
      </c>
      <c r="J21" s="32"/>
      <c r="K21" s="33">
        <v>5</v>
      </c>
      <c r="L21" s="34">
        <f t="shared" ref="L21" si="4">+O21-O20</f>
        <v>3.4722222222222099E-3</v>
      </c>
      <c r="M21" s="35"/>
      <c r="N21" s="34">
        <f t="shared" ref="N21" si="5">+N20+L21</f>
        <v>0.18472222222222223</v>
      </c>
      <c r="O21" s="34">
        <f t="shared" ref="O21" si="6">TIME(ROUNDDOWN(K21/60,0),ROUNDUP(K21-ROUNDDOWN(K21/60,0)*60,0),0)+O20</f>
        <v>0.39861111111111114</v>
      </c>
    </row>
    <row r="22" spans="1:15" x14ac:dyDescent="0.25">
      <c r="A22" s="11" t="s">
        <v>80</v>
      </c>
      <c r="B22" s="11"/>
      <c r="C22" s="45"/>
      <c r="D22" s="10"/>
      <c r="E22" s="14">
        <v>0.52083333333333337</v>
      </c>
      <c r="F22" s="14">
        <v>0.5</v>
      </c>
      <c r="G22" s="12" t="s">
        <v>108</v>
      </c>
      <c r="I22" s="27" t="s">
        <v>16</v>
      </c>
      <c r="J22" s="28">
        <f>+M22-M20</f>
        <v>38</v>
      </c>
      <c r="K22" s="30">
        <f>+J22/$M$12*60</f>
        <v>72.38095238095238</v>
      </c>
      <c r="L22" s="29">
        <f>+O22-O21</f>
        <v>5.0694444444444431E-2</v>
      </c>
      <c r="M22" s="28">
        <v>171</v>
      </c>
      <c r="N22" s="29">
        <f>+N21+L22</f>
        <v>0.23541666666666666</v>
      </c>
      <c r="O22" s="29">
        <f>TIME(ROUNDDOWN(K22/60,0),ROUNDUP(K22-ROUNDDOWN(K22/60,0)*60,0),0)+O21</f>
        <v>0.44930555555555557</v>
      </c>
    </row>
    <row r="23" spans="1:15" x14ac:dyDescent="0.25">
      <c r="I23" s="27" t="s">
        <v>17</v>
      </c>
      <c r="J23" s="28">
        <f>+M23-M22</f>
        <v>33</v>
      </c>
      <c r="K23" s="30">
        <f>+J23/$M$12*60</f>
        <v>62.857142857142861</v>
      </c>
      <c r="L23" s="29">
        <f t="shared" si="1"/>
        <v>4.3750000000000011E-2</v>
      </c>
      <c r="M23" s="28">
        <v>204</v>
      </c>
      <c r="N23" s="29">
        <f t="shared" ref="N23:N26" si="7">+N22+L23</f>
        <v>0.27916666666666667</v>
      </c>
      <c r="O23" s="29">
        <f t="shared" si="0"/>
        <v>0.49305555555555558</v>
      </c>
    </row>
    <row r="24" spans="1:15" x14ac:dyDescent="0.25">
      <c r="A24" s="1" t="s">
        <v>116</v>
      </c>
      <c r="I24" s="31" t="s">
        <v>26</v>
      </c>
      <c r="J24" s="32"/>
      <c r="K24" s="33">
        <v>5</v>
      </c>
      <c r="L24" s="34">
        <f t="shared" si="1"/>
        <v>3.4722222222222099E-3</v>
      </c>
      <c r="M24" s="35"/>
      <c r="N24" s="34">
        <f t="shared" si="7"/>
        <v>0.28263888888888888</v>
      </c>
      <c r="O24" s="34">
        <f t="shared" si="0"/>
        <v>0.49652777777777779</v>
      </c>
    </row>
    <row r="25" spans="1:15" ht="30" x14ac:dyDescent="0.25">
      <c r="A25" s="2" t="s">
        <v>3</v>
      </c>
      <c r="B25" s="2" t="s">
        <v>9</v>
      </c>
      <c r="C25" s="3" t="s">
        <v>0</v>
      </c>
      <c r="D25" s="3" t="s">
        <v>1</v>
      </c>
      <c r="E25" s="3" t="s">
        <v>35</v>
      </c>
      <c r="F25" s="7" t="s">
        <v>36</v>
      </c>
      <c r="G25" s="4" t="s">
        <v>2</v>
      </c>
      <c r="I25" s="27" t="s">
        <v>18</v>
      </c>
      <c r="J25" s="28">
        <f>+M25-M23</f>
        <v>21</v>
      </c>
      <c r="K25" s="30">
        <f>+J25/$M$12*60</f>
        <v>40</v>
      </c>
      <c r="L25" s="29">
        <f t="shared" si="1"/>
        <v>2.777777777777779E-2</v>
      </c>
      <c r="M25" s="28">
        <v>225</v>
      </c>
      <c r="N25" s="29">
        <f t="shared" si="7"/>
        <v>0.31041666666666667</v>
      </c>
      <c r="O25" s="29">
        <f t="shared" si="0"/>
        <v>0.52430555555555558</v>
      </c>
    </row>
    <row r="26" spans="1:15" x14ac:dyDescent="0.25">
      <c r="A26" s="11" t="s">
        <v>53</v>
      </c>
      <c r="B26" s="11"/>
      <c r="C26" s="45"/>
      <c r="D26" s="10"/>
      <c r="E26" s="13"/>
      <c r="F26" s="14"/>
      <c r="G26" s="12"/>
      <c r="I26" s="27" t="s">
        <v>20</v>
      </c>
      <c r="J26" s="28">
        <f>+M26-M25</f>
        <v>32</v>
      </c>
      <c r="K26" s="30">
        <f t="shared" ref="K26:K28" si="8">+J26/$M$12*60</f>
        <v>60.952380952380949</v>
      </c>
      <c r="L26" s="29">
        <f t="shared" si="1"/>
        <v>4.2361111111111072E-2</v>
      </c>
      <c r="M26" s="28">
        <v>257</v>
      </c>
      <c r="N26" s="29">
        <f t="shared" si="7"/>
        <v>0.35277777777777775</v>
      </c>
      <c r="O26" s="29">
        <f t="shared" si="0"/>
        <v>0.56666666666666665</v>
      </c>
    </row>
    <row r="27" spans="1:15" x14ac:dyDescent="0.25">
      <c r="A27" s="11" t="s">
        <v>55</v>
      </c>
      <c r="B27" s="11"/>
      <c r="C27" s="45"/>
      <c r="D27" s="10"/>
      <c r="E27" s="13"/>
      <c r="F27" s="13"/>
      <c r="G27" s="12"/>
      <c r="I27" s="31" t="s">
        <v>26</v>
      </c>
      <c r="J27" s="32"/>
      <c r="K27" s="33">
        <v>5</v>
      </c>
      <c r="L27" s="34">
        <f t="shared" ref="L27" si="9">+O27-O26</f>
        <v>3.4722222222222099E-3</v>
      </c>
      <c r="M27" s="35"/>
      <c r="N27" s="34">
        <f t="shared" ref="N27" si="10">+N26+L27</f>
        <v>0.35624999999999996</v>
      </c>
      <c r="O27" s="34">
        <f t="shared" ref="O27" si="11">TIME(ROUNDDOWN(K27/60,0),ROUNDUP(K27-ROUNDDOWN(K27/60,0)*60,0),0)+O26</f>
        <v>0.57013888888888886</v>
      </c>
    </row>
    <row r="28" spans="1:15" x14ac:dyDescent="0.25">
      <c r="A28" s="11" t="s">
        <v>56</v>
      </c>
      <c r="B28" s="11"/>
      <c r="C28" s="45"/>
      <c r="D28" s="10"/>
      <c r="E28" s="13"/>
      <c r="F28" s="14"/>
      <c r="G28" s="12"/>
      <c r="I28" s="27" t="s">
        <v>19</v>
      </c>
      <c r="J28" s="28">
        <f>+M28-M26</f>
        <v>17</v>
      </c>
      <c r="K28" s="30">
        <f t="shared" si="8"/>
        <v>32.38095238095238</v>
      </c>
      <c r="L28" s="29">
        <f>+O28-O27</f>
        <v>2.2916666666666696E-2</v>
      </c>
      <c r="M28" s="28">
        <v>274</v>
      </c>
      <c r="N28" s="29">
        <f>+N27+L28</f>
        <v>0.37916666666666665</v>
      </c>
      <c r="O28" s="29">
        <f>TIME(ROUNDDOWN(K28/60,0),ROUNDUP(K28-ROUNDDOWN(K28/60,0)*60,0),0)+O27</f>
        <v>0.59305555555555556</v>
      </c>
    </row>
    <row r="29" spans="1:15" x14ac:dyDescent="0.25">
      <c r="A29" s="11" t="s">
        <v>59</v>
      </c>
      <c r="B29" s="11"/>
      <c r="C29" s="45"/>
      <c r="D29" s="10"/>
      <c r="E29" s="13"/>
      <c r="F29" s="13"/>
      <c r="G29" s="12"/>
      <c r="I29" s="26" t="s">
        <v>11</v>
      </c>
      <c r="J29" s="36">
        <f>+M29-M28</f>
        <v>25</v>
      </c>
      <c r="K29" s="30">
        <f>+J29/$M$12*60</f>
        <v>47.619047619047613</v>
      </c>
      <c r="L29" s="37">
        <f t="shared" si="1"/>
        <v>3.3333333333333326E-2</v>
      </c>
      <c r="M29" s="38">
        <v>299</v>
      </c>
      <c r="N29" s="39">
        <f>+N28+L29</f>
        <v>0.41249999999999998</v>
      </c>
      <c r="O29" s="39">
        <f t="shared" si="0"/>
        <v>0.62638888888888888</v>
      </c>
    </row>
    <row r="30" spans="1:15" x14ac:dyDescent="0.25">
      <c r="A30" s="11" t="s">
        <v>62</v>
      </c>
      <c r="B30" s="11"/>
      <c r="C30" s="45"/>
      <c r="D30" s="10"/>
      <c r="E30" s="13"/>
      <c r="F30" s="14"/>
      <c r="G30" s="12"/>
    </row>
    <row r="31" spans="1:15" x14ac:dyDescent="0.25">
      <c r="A31" s="11" t="s">
        <v>64</v>
      </c>
      <c r="B31" s="11"/>
      <c r="C31" s="45"/>
      <c r="D31" s="10"/>
      <c r="E31" s="13"/>
      <c r="F31" s="13"/>
      <c r="G31" s="12"/>
      <c r="J31" s="40"/>
      <c r="K31" s="41"/>
      <c r="L31" s="42" t="s">
        <v>30</v>
      </c>
      <c r="M31" s="43">
        <v>0.41597222222222219</v>
      </c>
    </row>
    <row r="32" spans="1:15" x14ac:dyDescent="0.25">
      <c r="A32" s="11" t="s">
        <v>66</v>
      </c>
      <c r="B32" s="11"/>
      <c r="C32" s="45"/>
      <c r="D32" s="10"/>
      <c r="E32" s="13"/>
      <c r="F32" s="14"/>
      <c r="G32" s="12"/>
      <c r="J32" s="40"/>
      <c r="K32" s="41"/>
      <c r="L32" s="42" t="s">
        <v>32</v>
      </c>
      <c r="M32" s="44">
        <f>N29</f>
        <v>0.41249999999999998</v>
      </c>
    </row>
    <row r="33" spans="1:13" x14ac:dyDescent="0.25">
      <c r="A33" s="11" t="s">
        <v>71</v>
      </c>
      <c r="B33" s="11"/>
      <c r="C33" s="45"/>
      <c r="D33" s="10"/>
      <c r="E33" s="13"/>
      <c r="F33" s="14"/>
      <c r="G33" s="12"/>
      <c r="J33" s="40"/>
      <c r="K33" s="41"/>
      <c r="L33" s="42" t="s">
        <v>31</v>
      </c>
      <c r="M33" s="44">
        <f>+M31-M32</f>
        <v>3.4722222222222099E-3</v>
      </c>
    </row>
    <row r="34" spans="1:13" x14ac:dyDescent="0.25">
      <c r="A34" s="11" t="s">
        <v>72</v>
      </c>
      <c r="B34" s="11"/>
      <c r="C34" s="45"/>
      <c r="D34" s="10"/>
      <c r="E34" s="13"/>
      <c r="F34" s="13"/>
      <c r="G34" s="12"/>
    </row>
    <row r="35" spans="1:13" x14ac:dyDescent="0.25">
      <c r="A35" s="11" t="s">
        <v>85</v>
      </c>
      <c r="B35" s="11"/>
      <c r="C35" s="45"/>
      <c r="D35" s="10"/>
      <c r="E35" s="13"/>
      <c r="F35" s="13"/>
      <c r="G35" s="12"/>
    </row>
    <row r="36" spans="1:13" x14ac:dyDescent="0.25">
      <c r="A36" s="11" t="s">
        <v>88</v>
      </c>
      <c r="B36" s="11"/>
      <c r="C36" s="45"/>
      <c r="D36" s="10"/>
      <c r="E36" s="13"/>
      <c r="F36" s="14"/>
      <c r="G36" s="12"/>
    </row>
    <row r="37" spans="1:13" x14ac:dyDescent="0.25">
      <c r="A37" s="11" t="s">
        <v>91</v>
      </c>
      <c r="B37" s="11"/>
      <c r="C37" s="45"/>
      <c r="D37" s="10"/>
      <c r="E37" s="13"/>
      <c r="F37" s="14"/>
      <c r="G37" s="12"/>
    </row>
    <row r="38" spans="1:13" x14ac:dyDescent="0.25">
      <c r="A38" s="11" t="s">
        <v>93</v>
      </c>
      <c r="B38" s="11"/>
      <c r="C38" s="45"/>
      <c r="D38" s="10"/>
      <c r="E38" s="13"/>
      <c r="F38" s="13"/>
      <c r="G38" s="12"/>
    </row>
    <row r="40" spans="1:13" x14ac:dyDescent="0.25">
      <c r="A40" t="s">
        <v>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G33"/>
  <sheetViews>
    <sheetView workbookViewId="0">
      <selection activeCell="A8" sqref="A8:A30"/>
    </sheetView>
  </sheetViews>
  <sheetFormatPr defaultRowHeight="15" x14ac:dyDescent="0.25"/>
  <cols>
    <col min="1" max="1" width="33" customWidth="1"/>
    <col min="2" max="2" width="24.85546875" customWidth="1"/>
    <col min="3" max="3" width="12.5703125" customWidth="1"/>
    <col min="4" max="4" width="22.7109375" customWidth="1"/>
    <col min="7" max="7" width="11.7109375" customWidth="1"/>
  </cols>
  <sheetData>
    <row r="2" spans="1:7" x14ac:dyDescent="0.25">
      <c r="A2" t="s">
        <v>99</v>
      </c>
    </row>
    <row r="4" spans="1:7" x14ac:dyDescent="0.25">
      <c r="A4" s="46" t="s">
        <v>3</v>
      </c>
      <c r="B4" s="46" t="s">
        <v>37</v>
      </c>
      <c r="C4" s="46" t="s">
        <v>38</v>
      </c>
      <c r="D4" s="46" t="s">
        <v>39</v>
      </c>
      <c r="E4" s="46" t="s">
        <v>40</v>
      </c>
      <c r="F4" s="46" t="s">
        <v>41</v>
      </c>
      <c r="G4" s="46" t="s">
        <v>42</v>
      </c>
    </row>
    <row r="5" spans="1:7" hidden="1" x14ac:dyDescent="0.25">
      <c r="A5" s="47" t="s">
        <v>43</v>
      </c>
      <c r="B5" s="47" t="s">
        <v>44</v>
      </c>
      <c r="C5" s="47">
        <v>6</v>
      </c>
      <c r="D5" s="47" t="s">
        <v>45</v>
      </c>
      <c r="E5" s="47"/>
      <c r="F5" s="48">
        <v>0.21388888888888891</v>
      </c>
      <c r="G5" s="49" t="s">
        <v>46</v>
      </c>
    </row>
    <row r="6" spans="1:7" hidden="1" x14ac:dyDescent="0.25">
      <c r="A6" s="47" t="s">
        <v>47</v>
      </c>
      <c r="B6" s="47"/>
      <c r="C6" s="47">
        <v>2</v>
      </c>
      <c r="D6" s="47" t="s">
        <v>48</v>
      </c>
      <c r="E6" s="47"/>
      <c r="F6" s="48">
        <v>0.21388888888888891</v>
      </c>
      <c r="G6" s="49" t="s">
        <v>49</v>
      </c>
    </row>
    <row r="7" spans="1:7" hidden="1" x14ac:dyDescent="0.25">
      <c r="A7" s="47" t="s">
        <v>50</v>
      </c>
      <c r="B7" s="47" t="s">
        <v>51</v>
      </c>
      <c r="C7" s="47">
        <v>0</v>
      </c>
      <c r="D7" s="47" t="s">
        <v>52</v>
      </c>
      <c r="E7" s="47"/>
      <c r="F7" s="48">
        <v>0.21388888888888891</v>
      </c>
      <c r="G7" s="49" t="s">
        <v>49</v>
      </c>
    </row>
    <row r="8" spans="1:7" x14ac:dyDescent="0.25">
      <c r="A8" s="47" t="s">
        <v>53</v>
      </c>
      <c r="B8" s="47" t="s">
        <v>44</v>
      </c>
      <c r="C8" s="47">
        <v>14</v>
      </c>
      <c r="D8" s="47" t="s">
        <v>54</v>
      </c>
      <c r="E8" s="47"/>
      <c r="F8" s="48">
        <v>0.21388888888888891</v>
      </c>
      <c r="G8" s="49"/>
    </row>
    <row r="9" spans="1:7" x14ac:dyDescent="0.25">
      <c r="A9" s="47" t="s">
        <v>55</v>
      </c>
      <c r="B9" s="47" t="s">
        <v>44</v>
      </c>
      <c r="C9" s="47">
        <v>4</v>
      </c>
      <c r="D9" s="47" t="s">
        <v>45</v>
      </c>
      <c r="E9" s="47"/>
      <c r="F9" s="48">
        <v>0.21388888888888891</v>
      </c>
      <c r="G9" s="49"/>
    </row>
    <row r="10" spans="1:7" x14ac:dyDescent="0.25">
      <c r="A10" s="47" t="s">
        <v>56</v>
      </c>
      <c r="B10" s="47" t="s">
        <v>57</v>
      </c>
      <c r="C10" s="47">
        <v>4</v>
      </c>
      <c r="D10" s="47" t="s">
        <v>58</v>
      </c>
      <c r="E10" s="47"/>
      <c r="F10" s="48">
        <v>0.21388888888888891</v>
      </c>
      <c r="G10" s="49"/>
    </row>
    <row r="11" spans="1:7" x14ac:dyDescent="0.25">
      <c r="A11" s="47" t="s">
        <v>59</v>
      </c>
      <c r="B11" s="47" t="s">
        <v>60</v>
      </c>
      <c r="C11" s="47">
        <v>3</v>
      </c>
      <c r="D11" s="47" t="s">
        <v>61</v>
      </c>
      <c r="E11" s="47"/>
      <c r="F11" s="48">
        <v>0.21388888888888891</v>
      </c>
      <c r="G11" s="49"/>
    </row>
    <row r="12" spans="1:7" x14ac:dyDescent="0.25">
      <c r="A12" s="47" t="s">
        <v>62</v>
      </c>
      <c r="B12" s="47" t="s">
        <v>44</v>
      </c>
      <c r="C12" s="47">
        <v>12</v>
      </c>
      <c r="D12" s="47" t="s">
        <v>63</v>
      </c>
      <c r="E12" s="47"/>
      <c r="F12" s="48">
        <v>0.21388888888888891</v>
      </c>
      <c r="G12" s="49"/>
    </row>
    <row r="13" spans="1:7" x14ac:dyDescent="0.25">
      <c r="A13" s="47" t="s">
        <v>64</v>
      </c>
      <c r="B13" s="47" t="s">
        <v>44</v>
      </c>
      <c r="C13" s="47">
        <v>2</v>
      </c>
      <c r="D13" s="47" t="s">
        <v>65</v>
      </c>
      <c r="E13" s="47"/>
      <c r="F13" s="48">
        <v>0.21388888888888891</v>
      </c>
      <c r="G13" s="49"/>
    </row>
    <row r="14" spans="1:7" x14ac:dyDescent="0.25">
      <c r="A14" s="47" t="s">
        <v>66</v>
      </c>
      <c r="B14" s="47" t="s">
        <v>44</v>
      </c>
      <c r="C14" s="47">
        <v>20</v>
      </c>
      <c r="D14" s="47" t="s">
        <v>67</v>
      </c>
      <c r="E14" s="47"/>
      <c r="F14" s="48">
        <v>0.21388888888888891</v>
      </c>
      <c r="G14" s="49"/>
    </row>
    <row r="15" spans="1:7" x14ac:dyDescent="0.25">
      <c r="A15" s="47" t="s">
        <v>68</v>
      </c>
      <c r="B15" s="47" t="s">
        <v>69</v>
      </c>
      <c r="C15" s="47">
        <v>2</v>
      </c>
      <c r="D15" s="47" t="s">
        <v>70</v>
      </c>
      <c r="E15" s="47"/>
      <c r="F15" s="48">
        <v>0.21388888888888891</v>
      </c>
      <c r="G15" s="49"/>
    </row>
    <row r="16" spans="1:7" x14ac:dyDescent="0.25">
      <c r="A16" s="47" t="s">
        <v>71</v>
      </c>
      <c r="B16" s="47" t="s">
        <v>44</v>
      </c>
      <c r="C16" s="47">
        <v>0</v>
      </c>
      <c r="D16" s="47" t="s">
        <v>67</v>
      </c>
      <c r="E16" s="47"/>
      <c r="F16" s="48">
        <v>0.21388888888888891</v>
      </c>
      <c r="G16" s="49"/>
    </row>
    <row r="17" spans="1:7" x14ac:dyDescent="0.25">
      <c r="A17" s="47" t="s">
        <v>72</v>
      </c>
      <c r="B17" s="47" t="s">
        <v>73</v>
      </c>
      <c r="C17" s="47">
        <v>7</v>
      </c>
      <c r="D17" s="47" t="s">
        <v>74</v>
      </c>
      <c r="E17" s="47"/>
      <c r="F17" s="48">
        <v>0.21388888888888891</v>
      </c>
      <c r="G17" s="49"/>
    </row>
    <row r="18" spans="1:7" hidden="1" x14ac:dyDescent="0.25">
      <c r="A18" s="47" t="s">
        <v>75</v>
      </c>
      <c r="B18" s="47" t="s">
        <v>44</v>
      </c>
      <c r="C18" s="47">
        <v>11</v>
      </c>
      <c r="D18" s="47" t="s">
        <v>67</v>
      </c>
      <c r="E18" s="47"/>
      <c r="F18" s="48">
        <v>0.21388888888888891</v>
      </c>
      <c r="G18" s="49" t="s">
        <v>49</v>
      </c>
    </row>
    <row r="19" spans="1:7" hidden="1" x14ac:dyDescent="0.25">
      <c r="A19" s="47" t="s">
        <v>76</v>
      </c>
      <c r="B19" s="47" t="s">
        <v>77</v>
      </c>
      <c r="C19" s="47">
        <v>2</v>
      </c>
      <c r="D19" s="47" t="s">
        <v>78</v>
      </c>
      <c r="E19" s="47"/>
      <c r="F19" s="48">
        <v>0.21388888888888891</v>
      </c>
      <c r="G19" s="49" t="s">
        <v>49</v>
      </c>
    </row>
    <row r="20" spans="1:7" x14ac:dyDescent="0.25">
      <c r="A20" s="47" t="s">
        <v>79</v>
      </c>
      <c r="B20" s="47" t="s">
        <v>44</v>
      </c>
      <c r="C20" s="47">
        <v>7</v>
      </c>
      <c r="D20" s="47" t="s">
        <v>67</v>
      </c>
      <c r="E20" s="47"/>
      <c r="F20" s="48">
        <v>0.21388888888888891</v>
      </c>
      <c r="G20" s="49"/>
    </row>
    <row r="21" spans="1:7" x14ac:dyDescent="0.25">
      <c r="A21" s="47" t="s">
        <v>80</v>
      </c>
      <c r="B21" s="47" t="s">
        <v>44</v>
      </c>
      <c r="C21" s="47">
        <v>13</v>
      </c>
      <c r="D21" s="47" t="s">
        <v>67</v>
      </c>
      <c r="E21" s="47"/>
      <c r="F21" s="48">
        <v>0.21388888888888891</v>
      </c>
      <c r="G21" s="49"/>
    </row>
    <row r="22" spans="1:7" hidden="1" x14ac:dyDescent="0.25">
      <c r="A22" s="47" t="s">
        <v>81</v>
      </c>
      <c r="B22" s="47" t="s">
        <v>44</v>
      </c>
      <c r="C22" s="47">
        <v>3</v>
      </c>
      <c r="D22" s="47" t="s">
        <v>67</v>
      </c>
      <c r="E22" s="47"/>
      <c r="F22" s="48">
        <v>0.21388888888888891</v>
      </c>
      <c r="G22" s="49" t="s">
        <v>49</v>
      </c>
    </row>
    <row r="23" spans="1:7" x14ac:dyDescent="0.25">
      <c r="A23" s="47" t="s">
        <v>82</v>
      </c>
      <c r="B23" s="47" t="s">
        <v>44</v>
      </c>
      <c r="C23" s="47">
        <v>9</v>
      </c>
      <c r="D23" s="47" t="s">
        <v>74</v>
      </c>
      <c r="E23" s="47"/>
      <c r="F23" s="48">
        <v>0.21388888888888891</v>
      </c>
      <c r="G23" s="49"/>
    </row>
    <row r="24" spans="1:7" hidden="1" x14ac:dyDescent="0.25">
      <c r="A24" s="47" t="s">
        <v>83</v>
      </c>
      <c r="B24" s="47" t="s">
        <v>84</v>
      </c>
      <c r="C24" s="47">
        <v>4</v>
      </c>
      <c r="D24" s="47" t="s">
        <v>45</v>
      </c>
      <c r="E24" s="47"/>
      <c r="F24" s="48">
        <v>0.21388888888888891</v>
      </c>
      <c r="G24" s="49" t="s">
        <v>49</v>
      </c>
    </row>
    <row r="25" spans="1:7" x14ac:dyDescent="0.25">
      <c r="A25" s="47" t="s">
        <v>85</v>
      </c>
      <c r="B25" s="47"/>
      <c r="C25" s="47"/>
      <c r="D25" s="47" t="s">
        <v>67</v>
      </c>
      <c r="E25" s="47"/>
      <c r="F25" s="48">
        <v>0.21388888888888891</v>
      </c>
      <c r="G25" s="49"/>
    </row>
    <row r="26" spans="1:7" hidden="1" x14ac:dyDescent="0.25">
      <c r="A26" s="47" t="s">
        <v>86</v>
      </c>
      <c r="B26" s="47" t="s">
        <v>73</v>
      </c>
      <c r="C26" s="47">
        <v>5</v>
      </c>
      <c r="D26" s="47" t="s">
        <v>87</v>
      </c>
      <c r="E26" s="47"/>
      <c r="F26" s="48">
        <v>0.21388888888888891</v>
      </c>
      <c r="G26" s="49" t="s">
        <v>49</v>
      </c>
    </row>
    <row r="27" spans="1:7" x14ac:dyDescent="0.25">
      <c r="A27" s="47" t="s">
        <v>88</v>
      </c>
      <c r="B27" s="47" t="s">
        <v>44</v>
      </c>
      <c r="C27" s="47">
        <v>0</v>
      </c>
      <c r="D27" s="47" t="s">
        <v>89</v>
      </c>
      <c r="E27" s="47"/>
      <c r="F27" s="48">
        <v>0.21388888888888891</v>
      </c>
      <c r="G27" s="49"/>
    </row>
    <row r="28" spans="1:7" x14ac:dyDescent="0.25">
      <c r="A28" s="47" t="s">
        <v>90</v>
      </c>
      <c r="B28" s="47" t="s">
        <v>73</v>
      </c>
      <c r="C28" s="47">
        <v>4</v>
      </c>
      <c r="D28" s="47" t="s">
        <v>70</v>
      </c>
      <c r="E28" s="47"/>
      <c r="F28" s="48">
        <v>0.21388888888888891</v>
      </c>
      <c r="G28" s="49"/>
    </row>
    <row r="29" spans="1:7" x14ac:dyDescent="0.25">
      <c r="A29" s="47" t="s">
        <v>91</v>
      </c>
      <c r="B29" s="47"/>
      <c r="C29" s="47">
        <v>8</v>
      </c>
      <c r="D29" s="47" t="s">
        <v>92</v>
      </c>
      <c r="E29" s="47"/>
      <c r="F29" s="48">
        <v>0.21388888888888891</v>
      </c>
      <c r="G29" s="49"/>
    </row>
    <row r="30" spans="1:7" x14ac:dyDescent="0.25">
      <c r="A30" s="47" t="s">
        <v>93</v>
      </c>
      <c r="B30" s="47" t="s">
        <v>94</v>
      </c>
      <c r="C30" s="47">
        <v>6</v>
      </c>
      <c r="D30" s="47" t="s">
        <v>92</v>
      </c>
      <c r="E30" s="47"/>
      <c r="F30" s="48">
        <v>0.21388888888888891</v>
      </c>
      <c r="G30" s="49"/>
    </row>
    <row r="31" spans="1:7" hidden="1" x14ac:dyDescent="0.25">
      <c r="A31" s="47" t="s">
        <v>95</v>
      </c>
      <c r="B31" s="47" t="s">
        <v>44</v>
      </c>
      <c r="C31" s="47">
        <v>1</v>
      </c>
      <c r="D31" s="47" t="s">
        <v>96</v>
      </c>
      <c r="E31" s="47"/>
      <c r="F31" s="48">
        <v>0.21388888888888891</v>
      </c>
      <c r="G31" s="49" t="s">
        <v>49</v>
      </c>
    </row>
    <row r="32" spans="1:7" hidden="1" x14ac:dyDescent="0.25">
      <c r="A32" s="47" t="s">
        <v>97</v>
      </c>
      <c r="B32" s="47" t="s">
        <v>44</v>
      </c>
      <c r="C32" s="47">
        <v>1</v>
      </c>
      <c r="D32" s="47" t="s">
        <v>67</v>
      </c>
      <c r="E32" s="47"/>
      <c r="F32" s="48">
        <v>0.21388888888888891</v>
      </c>
      <c r="G32" s="49" t="s">
        <v>49</v>
      </c>
    </row>
    <row r="33" spans="1:7" hidden="1" x14ac:dyDescent="0.25">
      <c r="A33" s="47" t="s">
        <v>98</v>
      </c>
      <c r="B33" s="47" t="s">
        <v>44</v>
      </c>
      <c r="C33" s="47">
        <v>4</v>
      </c>
      <c r="D33" s="47" t="s">
        <v>45</v>
      </c>
      <c r="E33" s="47"/>
      <c r="F33" s="48">
        <v>0.21388888888888891</v>
      </c>
      <c r="G33" s="49" t="s">
        <v>49</v>
      </c>
    </row>
  </sheetData>
  <autoFilter ref="A4:G33">
    <filterColumn colId="6">
      <filters blank="1"/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Flockinfo</vt:lpstr>
      <vt:lpstr>Blad1</vt:lpstr>
      <vt:lpstr>Blad3</vt:lpstr>
    </vt:vector>
  </TitlesOfParts>
  <Company>Posten Norge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Jörgen Stadler</dc:creator>
  <cp:lastModifiedBy>Jörgen Stadler</cp:lastModifiedBy>
  <dcterms:created xsi:type="dcterms:W3CDTF">2016-05-24T05:48:47Z</dcterms:created>
  <dcterms:modified xsi:type="dcterms:W3CDTF">2018-05-30T21:27:21Z</dcterms:modified>
</cp:coreProperties>
</file>